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0" yWindow="180" windowWidth="15270" windowHeight="11550" activeTab="0"/>
  </bookViews>
  <sheets>
    <sheet name="Приложение 2" sheetId="1" r:id="rId1"/>
  </sheets>
  <definedNames>
    <definedName name="_xlnm.Print_Titles" localSheetId="0">'Приложение 2'!$3:$6</definedName>
    <definedName name="_xlnm.Print_Area" localSheetId="0">'Приложение 2'!$B$1:$R$84</definedName>
  </definedNames>
  <calcPr fullCalcOnLoad="1"/>
</workbook>
</file>

<file path=xl/sharedStrings.xml><?xml version="1.0" encoding="utf-8"?>
<sst xmlns="http://schemas.openxmlformats.org/spreadsheetml/2006/main" count="277" uniqueCount="190">
  <si>
    <t>Субсидии бюджетным и автономным учреждениям, в том числе:</t>
  </si>
  <si>
    <t>Субсидия юридическим лицам</t>
  </si>
  <si>
    <t>выполнение функций органами местного самоуправления, финансовое обеспечение казенных учреждений</t>
  </si>
  <si>
    <t>иные субсидии</t>
  </si>
  <si>
    <t>Инвестиции</t>
  </si>
  <si>
    <t>НП</t>
  </si>
  <si>
    <t>Межбюджетные трансферты (ст. 142 БК РФ)</t>
  </si>
  <si>
    <t>на муниципальноое задание</t>
  </si>
  <si>
    <t xml:space="preserve"> больше выделенных предельных бюджетных ассигнований</t>
  </si>
  <si>
    <t>Предельный объем, выделенный на 2018 год</t>
  </si>
  <si>
    <t>1.</t>
  </si>
  <si>
    <t>2.</t>
  </si>
  <si>
    <t>Содержание, поддержание и улучшение санитарного и эстетического состояния территории муниципального образования</t>
  </si>
  <si>
    <t>Содержание, обслуживание, капитальный и текущий ремонт объектов уличного освещения</t>
  </si>
  <si>
    <t>Обеспечение деятельности домов культуры</t>
  </si>
  <si>
    <t>Исполнение функций органов местного самоуправления</t>
  </si>
  <si>
    <t>Уплата взносов за членство в организациях</t>
  </si>
  <si>
    <t>Информационное обеспечение деятельности органов местного самоуправления</t>
  </si>
  <si>
    <t>Муниципальная пенсия за выслугу лет муниципальным служащим</t>
  </si>
  <si>
    <t>-</t>
  </si>
  <si>
    <t>КЦСР</t>
  </si>
  <si>
    <t>0104</t>
  </si>
  <si>
    <t>0111</t>
  </si>
  <si>
    <t>0113</t>
  </si>
  <si>
    <t>1001</t>
  </si>
  <si>
    <t>0501</t>
  </si>
  <si>
    <t>0502</t>
  </si>
  <si>
    <t>0409</t>
  </si>
  <si>
    <t>Капитальный ремонт и ремонт автомобильных дорог общего пользования местного значения</t>
  </si>
  <si>
    <t>0503</t>
  </si>
  <si>
    <t>0801</t>
  </si>
  <si>
    <t>Организация и проведение мероприятий в сфере культуры</t>
  </si>
  <si>
    <t>1102</t>
  </si>
  <si>
    <t>new</t>
  </si>
  <si>
    <t>Муниципальная программа муниципального образования "Котельское сельское поселение" "Развитие автомобильных дорог на территории МО "Котельское сельское поселение"</t>
  </si>
  <si>
    <t>42 3 00 00000</t>
  </si>
  <si>
    <t>Подпрограмма "Формирование комфортной городской среды в МО "Котельское сельское поселение"</t>
  </si>
  <si>
    <t>Муниципальная программа муниципального образования "Котельское сельское поселение" "Развитие культуры и спорта в МО "Котельское сельское поселение"</t>
  </si>
  <si>
    <t>ПРОГРАММНЫЕ РАСХОДЫ:</t>
  </si>
  <si>
    <t>Осуществление полномочий по внешнему муниципальному финансовому контролю</t>
  </si>
  <si>
    <t>Осуществление полномочий по формированию, исполнению и кассовому обслуживанию бюджета поселения</t>
  </si>
  <si>
    <t>Осуществление полномочий по решению вопросов местного значения, связанных с исполнением частичных функций по ст.51 ЖК РФ</t>
  </si>
  <si>
    <t>№ п/п</t>
  </si>
  <si>
    <t>Раздел, подраздел</t>
  </si>
  <si>
    <t>Наименование муниципльной программы, подпрограммы, основного мероприятия, направления расходов, непрограммных расходов</t>
  </si>
  <si>
    <t>42 3 02 L555F</t>
  </si>
  <si>
    <t>Инвестиции                         (ст.79 БК РФ)</t>
  </si>
  <si>
    <t>Выполнение функций органов местного самоуправления, финансовое обеспечение казенных учреждений                      (ст.70 БК РФ)</t>
  </si>
  <si>
    <t>Межбюджетные трансферты                 (ст. 142 БК РФ)</t>
  </si>
  <si>
    <t>Условно утвержденные расходы</t>
  </si>
  <si>
    <t>ВСЕГО РАСХОДЫ БЮДЖЕТА</t>
  </si>
  <si>
    <t>Приложение 2 к пояснительной записке</t>
  </si>
  <si>
    <t>86 0 00 00000</t>
  </si>
  <si>
    <t>Формирование комфортной среды поселения</t>
  </si>
  <si>
    <t>42 4 00 00000</t>
  </si>
  <si>
    <t>Подпрограмма  "Развитие жилищного хозяйства на территории МО "Котельское сельское поселение"</t>
  </si>
  <si>
    <t>42 4 01 S0740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</si>
  <si>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</si>
  <si>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</t>
  </si>
  <si>
    <t>42 3 F2 00000</t>
  </si>
  <si>
    <t>Реализация программ формирования современной городской среды</t>
  </si>
  <si>
    <t>42.3.F2.55550</t>
  </si>
  <si>
    <t xml:space="preserve">42  4 F3 00000 </t>
  </si>
  <si>
    <t>Федеральный проект "Переселение граждан из аварийного жилищного фонда"</t>
  </si>
  <si>
    <t>Обеспечение устойчивого сокращения непригодного для проживания жилищного фонда</t>
  </si>
  <si>
    <t>42.4.F3.6748S</t>
  </si>
  <si>
    <t>Ремонт автомобильных дорог общего пользования местного значения</t>
  </si>
  <si>
    <t>Функции органов местного самоуправления в сфере управления и распоряжения муниципальным имуществом</t>
  </si>
  <si>
    <t>0310</t>
  </si>
  <si>
    <t>2023 год (тыс.руб)</t>
  </si>
  <si>
    <t>Обеспечение деятельности органов местного самоуправления:</t>
  </si>
  <si>
    <t>НЕПРОГРАММНЫЕ РАСХОДЫ:</t>
  </si>
  <si>
    <t>Направления расходов 2022 года</t>
  </si>
  <si>
    <t>Итого                  2022 год (тыс.руб)</t>
  </si>
  <si>
    <t>2024 год (тыс.руб)</t>
  </si>
  <si>
    <t>42.0.00.00000</t>
  </si>
  <si>
    <t>42.4.00.00000</t>
  </si>
  <si>
    <t>42.4.01.00000</t>
  </si>
  <si>
    <t>Комплекс процессных мероприятий</t>
  </si>
  <si>
    <t>Комплекс процессных мероприятий "Создание условий для развития коммунальной и инженерной инфраструктуры МО "Котельское сельское поселение"</t>
  </si>
  <si>
    <t>Мероприятия по созданию мест (площадок) накопления твердых коммунальных отходов</t>
  </si>
  <si>
    <t>Комплекс процессных мероприятий "Создание условий для организации и содержания мест захоронения"</t>
  </si>
  <si>
    <t>Содержание мест захоронения</t>
  </si>
  <si>
    <t>43.0.00.00000</t>
  </si>
  <si>
    <t>43.4.00.00000</t>
  </si>
  <si>
    <t>43.4.01.00000</t>
  </si>
  <si>
    <t>43.4.01.S4660</t>
  </si>
  <si>
    <t>43.4.01.S4770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</si>
  <si>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</si>
  <si>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</si>
  <si>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45.0.00.00000</t>
  </si>
  <si>
    <t>45.4.00.00000</t>
  </si>
  <si>
    <t>45.4.01.00000</t>
  </si>
  <si>
    <t>45.4.01.80230</t>
  </si>
  <si>
    <t>45.4.01.80260</t>
  </si>
  <si>
    <t>45.4.01.S0360</t>
  </si>
  <si>
    <t>Комплекс процессных мероприятий "Создание условий для развития деятельности культуры"</t>
  </si>
  <si>
    <t>Дополнительные расходы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</si>
  <si>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45.4.02.00000</t>
  </si>
  <si>
    <t>Комплекс процессных мероприятий "Создание условий для развития физической культуры и спорта"</t>
  </si>
  <si>
    <t>47.0.00.00000</t>
  </si>
  <si>
    <t>47.4.00.00000</t>
  </si>
  <si>
    <t>47.4.01.00000</t>
  </si>
  <si>
    <t>47.4.01.80100</t>
  </si>
  <si>
    <t>47.4.01.80110</t>
  </si>
  <si>
    <t>47.4.01.S0140</t>
  </si>
  <si>
    <t>Комплекс процессных мероприятий "Создание условий для осуществления дорожной деятельности"</t>
  </si>
  <si>
    <t>Содержание действующей сити автомобильных дорог общего пользования местного значения</t>
  </si>
  <si>
    <t>86.6.00.00000</t>
  </si>
  <si>
    <t>86.6.01.00000</t>
  </si>
  <si>
    <t>86.6.01.00120</t>
  </si>
  <si>
    <t>86.6.02.00000</t>
  </si>
  <si>
    <t>86.6.02.00120</t>
  </si>
  <si>
    <t>86.6.02.02810</t>
  </si>
  <si>
    <t>86.6.02.02830</t>
  </si>
  <si>
    <t>86.6.02.02850</t>
  </si>
  <si>
    <t>86.6.02.02860</t>
  </si>
  <si>
    <t>86.6.02.02910</t>
  </si>
  <si>
    <t>87.0.00.00000</t>
  </si>
  <si>
    <t>87.9.00.00000</t>
  </si>
  <si>
    <t>87.9.01.00000</t>
  </si>
  <si>
    <t>87.9.01.00410</t>
  </si>
  <si>
    <t>87.9.01.80010</t>
  </si>
  <si>
    <t>87.9.01.80050</t>
  </si>
  <si>
    <t>87.9.01.80060</t>
  </si>
  <si>
    <t>87.9.01.80090</t>
  </si>
  <si>
    <t>Непрограммные расходы обеспечения деятельности органов местного самоуправления</t>
  </si>
  <si>
    <t>Обеспечение деятельности Главы администрации муниципального образования</t>
  </si>
  <si>
    <t>Обеспечение деятельности аппаратов органов местного самоуправления</t>
  </si>
  <si>
    <t>Осуществление полномочий по исполнению полномочий по осуществлению муниципального жилищного контроля на территориях поселения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</si>
  <si>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</si>
  <si>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Непрограммные расходы органов местного самоуправления</t>
  </si>
  <si>
    <t>Непрограммные расходы</t>
  </si>
  <si>
    <t>Обеспечению первичных мер пожарной безопасности</t>
  </si>
  <si>
    <t>3.</t>
  </si>
  <si>
    <t>4.</t>
  </si>
  <si>
    <t>Комплекс процессных мероприятий "Создание условий для развития жилищного хозяйства на территории МО "Опольевское сельское поселение"</t>
  </si>
  <si>
    <t>42.4.02.00000</t>
  </si>
  <si>
    <t>5.</t>
  </si>
  <si>
    <t>49.0.00.00000</t>
  </si>
  <si>
    <t>49.4.00.00000</t>
  </si>
  <si>
    <t>49.4.01.00000</t>
  </si>
  <si>
    <t>49.4.01.80190</t>
  </si>
  <si>
    <t>49.4.01.80210</t>
  </si>
  <si>
    <t>49.4.01.S4840</t>
  </si>
  <si>
    <t>49.4.02.00000</t>
  </si>
  <si>
    <t>49.4.02.80220</t>
  </si>
  <si>
    <t>87.9.01.80020</t>
  </si>
  <si>
    <t>87.9.01.80030</t>
  </si>
  <si>
    <t>Мероприятия по землеустройству и землепользованию</t>
  </si>
  <si>
    <t>0412</t>
  </si>
  <si>
    <t xml:space="preserve">Свод расходной части бюджета муниципального образования «Вистинское сельское поселение» муниципального района "Кингисеппский муниципальный район" Ленинградской области (за счет собственных источников доходов и источников финансирования дефицита бюджета)  на 2022 год  и  на плановый период 2023 и 2024 годов </t>
  </si>
  <si>
    <t>Итого расходов по бюджету МО "Вистинское сельское поселение"</t>
  </si>
  <si>
    <t>Резервный фонд администрации муниципального образования "Вистинское сельское поселение"</t>
  </si>
  <si>
    <t>Муниципальная программа муниципального образования "Вистинское сельское поселение" "Развитие жилищно-коммунального хозяйства муниципального образования "Вистинское сельское поселение"</t>
  </si>
  <si>
    <t>Комплекс процессных мероприятий "Создание условий для развития коммунальной и инженерной инфраструктуры МО "Вистинское сельское поселение"</t>
  </si>
  <si>
    <t>Субсидии юридическим лицам, в целях возмещения части затрат, связанных с оказанием населению услуг общественной бани</t>
  </si>
  <si>
    <t>42.4.01.80170</t>
  </si>
  <si>
    <t>42.4.01.S4790</t>
  </si>
  <si>
    <t>42.4.01.S4960</t>
  </si>
  <si>
    <t>Оснащение мест (площадок) накопления твердых коммунальных отходов емкостями для накопления</t>
  </si>
  <si>
    <t>Содержание, обслуживание, капитальный и текущий ремонт объектов коммунального хозяйства</t>
  </si>
  <si>
    <t>42.4.01.07010</t>
  </si>
  <si>
    <t>42.4.02.80030</t>
  </si>
  <si>
    <t>Муниципальная программа муниципального образования "Вистинское сельское поселение" "Развитие частей территории муниципального образования "Вистинское сельское поселение" муниципального образования «Кингисеппский муниципальный район» Ленинградской области</t>
  </si>
  <si>
    <t>Комплекс процессных мероприятий "Содействие развитию иных форм местного самоуправления на части территорий МО "Вистинское сельское поселение"</t>
  </si>
  <si>
    <t>Муниципальная программа муниципального образования "Вистинское сельское поселение" "Развитие культуры и спорта в Вистинском сельском поселении"</t>
  </si>
  <si>
    <t>45.4.01.80240</t>
  </si>
  <si>
    <t>45.4.01.80250</t>
  </si>
  <si>
    <t>Обеспечение деятельности библиотек</t>
  </si>
  <si>
    <t>Обеспечение деятельности музеев</t>
  </si>
  <si>
    <t>45.4.02.80330</t>
  </si>
  <si>
    <t>Обеспечение деятельности физической культуры и спорта</t>
  </si>
  <si>
    <t>Муниципальная программа муниципального образования "Вистинское сельское поселение" "Развитие автомобильных дорог в Вистинском сельском поселении"</t>
  </si>
  <si>
    <t>47.4.01.80540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</si>
  <si>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</si>
  <si>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Муниципальная программа муниципального образования "Вистинское сельское поселение" "Благоустройство территории в Вистинском сельском поселении"</t>
  </si>
  <si>
    <t>Комплекс процессных мероприятий "Благоустройство территории в МО "Вистинское сельское поселение"</t>
  </si>
  <si>
    <t>49.4.01.80200</t>
  </si>
  <si>
    <t>49.4.01.80640</t>
  </si>
  <si>
    <t>Озеленение территории муниципального образования</t>
  </si>
  <si>
    <t>Организация трудоустройства подростков в летний период</t>
  </si>
  <si>
    <t>87.9.01.80080</t>
  </si>
  <si>
    <t>Прочие мероприятия по реализации иных общегосударственных (муниципальных) вопросов</t>
  </si>
  <si>
    <t>87.9.01.80040</t>
  </si>
  <si>
    <t>Исполнение полномочий старост</t>
  </si>
  <si>
    <t>Поддержка развития общественной инфраструктуры муниципального значения</t>
  </si>
  <si>
    <t>0106</t>
  </si>
  <si>
    <t>Содержание действующей сети автомобильных дорог общего пользования местного значения</t>
  </si>
  <si>
    <t>0103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</si>
</sst>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?"/>
    <numFmt numFmtId="177" formatCode="#,##0.0_ ;\-#,##0.0\ "/>
    <numFmt numFmtId="178" formatCode="[$-FC19]d\ mmmm\ yyyy\ &quot;г.&quot;"/>
    <numFmt numFmtId="179" formatCode="#,##0.00_ ;\-#,##0.00\ "/>
    <numFmt numFmtId="180" formatCode="_-* #,##0.000_р_._-;\-* #,##0.000_р_._-;_-* &quot;-&quot;?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000_р_._-;\-* #,##0.0000_р_._-;_-* &quot;-&quot;?_р_._-;_-@_-"/>
    <numFmt numFmtId="184" formatCode="_-* #,##0.0\ _₽_-;\-* #,##0.0\ _₽_-;_-* &quot;-&quot;?\ _₽_-;_-@_-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#,##0.000"/>
    <numFmt numFmtId="195" formatCode="_-* #,##0_р_._-;\-* #,##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i/>
      <sz val="16"/>
      <name val="Times New Roman"/>
      <family val="1"/>
    </font>
    <font>
      <b/>
      <sz val="12"/>
      <color indexed="63"/>
      <name val="Times New Roman"/>
      <family val="1"/>
    </font>
    <font>
      <b/>
      <sz val="1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72" fontId="9" fillId="33" borderId="10" xfId="62" applyNumberFormat="1" applyFont="1" applyFill="1" applyBorder="1" applyAlignment="1">
      <alignment horizontal="center" vertical="center"/>
    </xf>
    <xf numFmtId="172" fontId="10" fillId="33" borderId="10" xfId="62" applyNumberFormat="1" applyFont="1" applyFill="1" applyBorder="1" applyAlignment="1">
      <alignment horizontal="center" vertical="center"/>
    </xf>
    <xf numFmtId="177" fontId="9" fillId="33" borderId="0" xfId="62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174" fontId="54" fillId="33" borderId="13" xfId="0" applyNumberFormat="1" applyFont="1" applyFill="1" applyBorder="1" applyAlignment="1">
      <alignment vertical="center"/>
    </xf>
    <xf numFmtId="0" fontId="55" fillId="33" borderId="11" xfId="0" applyFont="1" applyFill="1" applyBorder="1" applyAlignment="1">
      <alignment vertical="top" wrapText="1"/>
    </xf>
    <xf numFmtId="175" fontId="9" fillId="33" borderId="10" xfId="0" applyNumberFormat="1" applyFont="1" applyFill="1" applyBorder="1" applyAlignment="1">
      <alignment horizontal="center"/>
    </xf>
    <xf numFmtId="174" fontId="54" fillId="33" borderId="0" xfId="0" applyNumberFormat="1" applyFont="1" applyFill="1" applyBorder="1" applyAlignment="1">
      <alignment vertical="center"/>
    </xf>
    <xf numFmtId="0" fontId="55" fillId="33" borderId="0" xfId="0" applyFont="1" applyFill="1" applyBorder="1" applyAlignment="1">
      <alignment vertical="top" wrapText="1"/>
    </xf>
    <xf numFmtId="184" fontId="1" fillId="33" borderId="0" xfId="0" applyNumberFormat="1" applyFont="1" applyFill="1" applyAlignment="1">
      <alignment/>
    </xf>
    <xf numFmtId="177" fontId="9" fillId="33" borderId="10" xfId="0" applyNumberFormat="1" applyFont="1" applyFill="1" applyBorder="1" applyAlignment="1">
      <alignment horizontal="center"/>
    </xf>
    <xf numFmtId="177" fontId="9" fillId="33" borderId="13" xfId="62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5" fontId="1" fillId="33" borderId="0" xfId="0" applyNumberFormat="1" applyFont="1" applyFill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77" fontId="10" fillId="33" borderId="10" xfId="62" applyNumberFormat="1" applyFont="1" applyFill="1" applyBorder="1" applyAlignment="1">
      <alignment horizontal="center" vertical="center"/>
    </xf>
    <xf numFmtId="49" fontId="9" fillId="33" borderId="10" xfId="62" applyNumberFormat="1" applyFont="1" applyFill="1" applyBorder="1" applyAlignment="1">
      <alignment horizontal="center" vertical="center"/>
    </xf>
    <xf numFmtId="177" fontId="9" fillId="33" borderId="10" xfId="62" applyNumberFormat="1" applyFont="1" applyFill="1" applyBorder="1" applyAlignment="1">
      <alignment horizontal="center" vertical="center"/>
    </xf>
    <xf numFmtId="49" fontId="9" fillId="33" borderId="10" xfId="62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9" fontId="10" fillId="33" borderId="10" xfId="62" applyNumberFormat="1" applyFont="1" applyFill="1" applyBorder="1" applyAlignment="1">
      <alignment horizontal="center" vertical="center"/>
    </xf>
    <xf numFmtId="49" fontId="10" fillId="33" borderId="10" xfId="62" applyNumberFormat="1" applyFont="1" applyFill="1" applyBorder="1" applyAlignment="1">
      <alignment horizontal="center" vertical="center" wrapText="1"/>
    </xf>
    <xf numFmtId="49" fontId="10" fillId="33" borderId="10" xfId="62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172" fontId="8" fillId="33" borderId="10" xfId="62" applyNumberFormat="1" applyFont="1" applyFill="1" applyBorder="1" applyAlignment="1">
      <alignment horizontal="center" vertical="center"/>
    </xf>
    <xf numFmtId="174" fontId="10" fillId="33" borderId="10" xfId="62" applyNumberFormat="1" applyFont="1" applyFill="1" applyBorder="1" applyAlignment="1">
      <alignment horizontal="center" vertical="center"/>
    </xf>
    <xf numFmtId="174" fontId="9" fillId="33" borderId="10" xfId="62" applyNumberFormat="1" applyFont="1" applyFill="1" applyBorder="1" applyAlignment="1">
      <alignment horizontal="center" vertical="center"/>
    </xf>
    <xf numFmtId="172" fontId="56" fillId="33" borderId="10" xfId="62" applyNumberFormat="1" applyFont="1" applyFill="1" applyBorder="1" applyAlignment="1">
      <alignment horizontal="center" vertical="center"/>
    </xf>
    <xf numFmtId="172" fontId="57" fillId="33" borderId="10" xfId="62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/>
    </xf>
    <xf numFmtId="172" fontId="9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62" applyNumberFormat="1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view="pageBreakPreview" zoomScale="70" zoomScaleNormal="60" zoomScaleSheetLayoutView="70" zoomScalePageLayoutView="0" workbookViewId="0" topLeftCell="B59">
      <selection activeCell="E64" sqref="E64"/>
    </sheetView>
  </sheetViews>
  <sheetFormatPr defaultColWidth="9.00390625" defaultRowHeight="12.75"/>
  <cols>
    <col min="1" max="1" width="17.00390625" style="1" hidden="1" customWidth="1"/>
    <col min="2" max="2" width="7.875" style="25" customWidth="1"/>
    <col min="3" max="3" width="14.125" style="26" customWidth="1"/>
    <col min="4" max="4" width="22.75390625" style="38" customWidth="1"/>
    <col min="5" max="5" width="83.625" style="27" customWidth="1"/>
    <col min="6" max="6" width="21.625" style="25" hidden="1" customWidth="1"/>
    <col min="7" max="7" width="19.375" style="25" hidden="1" customWidth="1"/>
    <col min="8" max="8" width="18.25390625" style="25" hidden="1" customWidth="1"/>
    <col min="9" max="9" width="18.75390625" style="25" hidden="1" customWidth="1"/>
    <col min="10" max="10" width="18.875" style="25" hidden="1" customWidth="1"/>
    <col min="11" max="11" width="1.25" style="25" hidden="1" customWidth="1"/>
    <col min="12" max="14" width="24.75390625" style="28" customWidth="1"/>
    <col min="15" max="17" width="19.375" style="25" customWidth="1"/>
    <col min="18" max="18" width="17.25390625" style="1" hidden="1" customWidth="1"/>
    <col min="19" max="19" width="21.875" style="1" hidden="1" customWidth="1"/>
    <col min="20" max="20" width="23.625" style="22" hidden="1" customWidth="1"/>
    <col min="21" max="21" width="17.25390625" style="1" customWidth="1"/>
    <col min="22" max="16384" width="9.125" style="1" customWidth="1"/>
  </cols>
  <sheetData>
    <row r="1" spans="15:17" ht="20.25">
      <c r="O1" s="87" t="s">
        <v>51</v>
      </c>
      <c r="P1" s="87"/>
      <c r="Q1" s="87"/>
    </row>
    <row r="2" spans="1:17" ht="59.25" customHeight="1">
      <c r="A2" s="11"/>
      <c r="B2" s="78" t="s">
        <v>151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34.5" customHeight="1">
      <c r="A3" s="11"/>
      <c r="B3" s="85" t="s">
        <v>42</v>
      </c>
      <c r="C3" s="79" t="s">
        <v>43</v>
      </c>
      <c r="D3" s="80" t="s">
        <v>20</v>
      </c>
      <c r="E3" s="79" t="s">
        <v>44</v>
      </c>
      <c r="F3" s="67"/>
      <c r="G3" s="67"/>
      <c r="H3" s="67"/>
      <c r="I3" s="67"/>
      <c r="J3" s="67"/>
      <c r="K3" s="67"/>
      <c r="L3" s="88" t="s">
        <v>72</v>
      </c>
      <c r="M3" s="88"/>
      <c r="N3" s="88"/>
      <c r="O3" s="88" t="s">
        <v>73</v>
      </c>
      <c r="P3" s="88" t="s">
        <v>69</v>
      </c>
      <c r="Q3" s="88" t="s">
        <v>74</v>
      </c>
    </row>
    <row r="4" spans="1:20" ht="177" customHeight="1">
      <c r="A4" s="81"/>
      <c r="B4" s="85"/>
      <c r="C4" s="79"/>
      <c r="D4" s="80"/>
      <c r="E4" s="79"/>
      <c r="F4" s="79" t="s">
        <v>0</v>
      </c>
      <c r="G4" s="79"/>
      <c r="H4" s="79" t="s">
        <v>1</v>
      </c>
      <c r="I4" s="79" t="s">
        <v>2</v>
      </c>
      <c r="J4" s="79" t="s">
        <v>6</v>
      </c>
      <c r="K4" s="79" t="s">
        <v>4</v>
      </c>
      <c r="L4" s="71" t="s">
        <v>46</v>
      </c>
      <c r="M4" s="71" t="s">
        <v>47</v>
      </c>
      <c r="N4" s="71" t="s">
        <v>48</v>
      </c>
      <c r="O4" s="88"/>
      <c r="P4" s="88"/>
      <c r="Q4" s="88"/>
      <c r="T4" s="82" t="s">
        <v>9</v>
      </c>
    </row>
    <row r="5" spans="1:20" ht="5.25" customHeight="1" hidden="1" thickBot="1">
      <c r="A5" s="81"/>
      <c r="B5" s="70"/>
      <c r="C5" s="40"/>
      <c r="D5" s="41"/>
      <c r="E5" s="40"/>
      <c r="F5" s="79" t="s">
        <v>7</v>
      </c>
      <c r="G5" s="79" t="s">
        <v>3</v>
      </c>
      <c r="H5" s="79"/>
      <c r="I5" s="79"/>
      <c r="J5" s="79"/>
      <c r="K5" s="79"/>
      <c r="L5" s="71"/>
      <c r="M5" s="71"/>
      <c r="N5" s="71"/>
      <c r="O5" s="42"/>
      <c r="P5" s="43"/>
      <c r="Q5" s="43"/>
      <c r="T5" s="83"/>
    </row>
    <row r="6" spans="1:20" s="29" customFormat="1" ht="18.75" hidden="1">
      <c r="A6" s="81"/>
      <c r="B6" s="70"/>
      <c r="C6" s="40"/>
      <c r="D6" s="41"/>
      <c r="E6" s="40"/>
      <c r="F6" s="79"/>
      <c r="G6" s="79"/>
      <c r="H6" s="79"/>
      <c r="I6" s="79"/>
      <c r="J6" s="79"/>
      <c r="K6" s="79"/>
      <c r="L6" s="71"/>
      <c r="M6" s="71"/>
      <c r="N6" s="71"/>
      <c r="O6" s="42"/>
      <c r="P6" s="43"/>
      <c r="Q6" s="43"/>
      <c r="T6" s="84"/>
    </row>
    <row r="7" spans="1:20" ht="31.5" customHeight="1">
      <c r="A7" s="4"/>
      <c r="B7" s="44"/>
      <c r="C7" s="44"/>
      <c r="D7" s="44"/>
      <c r="E7" s="90" t="s">
        <v>38</v>
      </c>
      <c r="F7" s="90"/>
      <c r="G7" s="90"/>
      <c r="H7" s="90"/>
      <c r="I7" s="90"/>
      <c r="J7" s="90"/>
      <c r="K7" s="90"/>
      <c r="L7" s="45">
        <f>L8+L30</f>
        <v>0</v>
      </c>
      <c r="M7" s="45">
        <f aca="true" t="shared" si="0" ref="M7:T7">M8+M25+M30+M40+M47</f>
        <v>69656.7</v>
      </c>
      <c r="N7" s="45">
        <f t="shared" si="0"/>
        <v>0</v>
      </c>
      <c r="O7" s="45">
        <f t="shared" si="0"/>
        <v>69656.7</v>
      </c>
      <c r="P7" s="45">
        <f t="shared" si="0"/>
        <v>69770.9</v>
      </c>
      <c r="Q7" s="45">
        <f t="shared" si="0"/>
        <v>70307.7</v>
      </c>
      <c r="R7" s="45">
        <f t="shared" si="0"/>
        <v>0</v>
      </c>
      <c r="S7" s="45">
        <f t="shared" si="0"/>
        <v>0</v>
      </c>
      <c r="T7" s="45">
        <f t="shared" si="0"/>
        <v>0</v>
      </c>
    </row>
    <row r="8" spans="1:20" ht="140.25" customHeight="1">
      <c r="A8" s="4"/>
      <c r="B8" s="51" t="s">
        <v>10</v>
      </c>
      <c r="C8" s="44"/>
      <c r="D8" s="68" t="s">
        <v>75</v>
      </c>
      <c r="E8" s="89" t="s">
        <v>154</v>
      </c>
      <c r="F8" s="89"/>
      <c r="G8" s="89"/>
      <c r="H8" s="89"/>
      <c r="I8" s="89"/>
      <c r="J8" s="89"/>
      <c r="K8" s="89"/>
      <c r="L8" s="39">
        <v>0</v>
      </c>
      <c r="M8" s="6">
        <f>M9</f>
        <v>2861.5</v>
      </c>
      <c r="N8" s="6"/>
      <c r="O8" s="6">
        <f>O9</f>
        <v>2861.5</v>
      </c>
      <c r="P8" s="6">
        <f>P9</f>
        <v>1072.5</v>
      </c>
      <c r="Q8" s="6">
        <f>Q9</f>
        <v>1072.5</v>
      </c>
      <c r="R8" s="3"/>
      <c r="T8" s="2"/>
    </row>
    <row r="9" spans="1:20" ht="42.75" customHeight="1">
      <c r="A9" s="4"/>
      <c r="B9" s="44"/>
      <c r="C9" s="44"/>
      <c r="D9" s="68" t="s">
        <v>76</v>
      </c>
      <c r="E9" s="31" t="s">
        <v>78</v>
      </c>
      <c r="F9" s="31" t="s">
        <v>78</v>
      </c>
      <c r="G9" s="31" t="s">
        <v>78</v>
      </c>
      <c r="H9" s="31" t="s">
        <v>78</v>
      </c>
      <c r="I9" s="31" t="s">
        <v>78</v>
      </c>
      <c r="J9" s="31" t="s">
        <v>78</v>
      </c>
      <c r="K9" s="31" t="s">
        <v>78</v>
      </c>
      <c r="L9" s="39">
        <f>L10</f>
        <v>0</v>
      </c>
      <c r="M9" s="6">
        <f>M10+M23</f>
        <v>2861.5</v>
      </c>
      <c r="N9" s="6"/>
      <c r="O9" s="6">
        <f>O10+O23</f>
        <v>2861.5</v>
      </c>
      <c r="P9" s="6">
        <f>P10+P23</f>
        <v>1072.5</v>
      </c>
      <c r="Q9" s="6">
        <f>Q10+Q23</f>
        <v>1072.5</v>
      </c>
      <c r="R9" s="3"/>
      <c r="T9" s="2"/>
    </row>
    <row r="10" spans="1:20" ht="105" customHeight="1">
      <c r="A10" s="4"/>
      <c r="B10" s="44"/>
      <c r="C10" s="44"/>
      <c r="D10" s="68" t="s">
        <v>77</v>
      </c>
      <c r="E10" s="36" t="s">
        <v>155</v>
      </c>
      <c r="F10" s="31" t="s">
        <v>79</v>
      </c>
      <c r="G10" s="31" t="s">
        <v>79</v>
      </c>
      <c r="H10" s="31" t="s">
        <v>79</v>
      </c>
      <c r="I10" s="31" t="s">
        <v>79</v>
      </c>
      <c r="J10" s="31" t="s">
        <v>79</v>
      </c>
      <c r="K10" s="31" t="s">
        <v>79</v>
      </c>
      <c r="L10" s="6"/>
      <c r="M10" s="6">
        <f>M12+M13+M14+M11</f>
        <v>2789</v>
      </c>
      <c r="N10" s="6"/>
      <c r="O10" s="6">
        <f>O12+O13+O14+O11</f>
        <v>2789</v>
      </c>
      <c r="P10" s="6">
        <f>P12+P13+P14+P11</f>
        <v>1000</v>
      </c>
      <c r="Q10" s="6">
        <f>Q12+Q13+Q14+Q11</f>
        <v>1000</v>
      </c>
      <c r="R10" s="3"/>
      <c r="T10" s="2"/>
    </row>
    <row r="11" spans="1:20" ht="105" customHeight="1">
      <c r="A11" s="4"/>
      <c r="B11" s="44"/>
      <c r="C11" s="46" t="s">
        <v>26</v>
      </c>
      <c r="D11" s="64" t="s">
        <v>162</v>
      </c>
      <c r="E11" s="33" t="s">
        <v>156</v>
      </c>
      <c r="F11" s="31"/>
      <c r="G11" s="31"/>
      <c r="H11" s="31"/>
      <c r="I11" s="31"/>
      <c r="J11" s="31"/>
      <c r="K11" s="31"/>
      <c r="L11" s="6"/>
      <c r="M11" s="65">
        <v>800</v>
      </c>
      <c r="N11" s="6"/>
      <c r="O11" s="65">
        <v>800</v>
      </c>
      <c r="P11" s="65">
        <v>800</v>
      </c>
      <c r="Q11" s="65">
        <v>800</v>
      </c>
      <c r="R11" s="3"/>
      <c r="T11" s="2"/>
    </row>
    <row r="12" spans="1:21" ht="70.5" customHeight="1">
      <c r="A12" s="4"/>
      <c r="B12" s="44"/>
      <c r="C12" s="46" t="s">
        <v>26</v>
      </c>
      <c r="D12" s="64" t="s">
        <v>157</v>
      </c>
      <c r="E12" s="33" t="s">
        <v>161</v>
      </c>
      <c r="F12" s="47"/>
      <c r="G12" s="47"/>
      <c r="H12" s="47"/>
      <c r="I12" s="47"/>
      <c r="J12" s="47"/>
      <c r="K12" s="47"/>
      <c r="L12" s="5"/>
      <c r="M12" s="65">
        <v>200</v>
      </c>
      <c r="N12" s="5"/>
      <c r="O12" s="65">
        <v>200</v>
      </c>
      <c r="P12" s="65">
        <v>200</v>
      </c>
      <c r="Q12" s="65">
        <v>200</v>
      </c>
      <c r="R12" s="3"/>
      <c r="T12" s="2"/>
      <c r="U12" s="11" t="s">
        <v>33</v>
      </c>
    </row>
    <row r="13" spans="1:21" ht="60" customHeight="1">
      <c r="A13" s="4"/>
      <c r="B13" s="44"/>
      <c r="C13" s="46" t="s">
        <v>26</v>
      </c>
      <c r="D13" s="64" t="s">
        <v>158</v>
      </c>
      <c r="E13" s="33" t="s">
        <v>80</v>
      </c>
      <c r="F13" s="47"/>
      <c r="G13" s="47"/>
      <c r="H13" s="47"/>
      <c r="I13" s="47"/>
      <c r="J13" s="47"/>
      <c r="K13" s="47"/>
      <c r="L13" s="5"/>
      <c r="M13" s="65">
        <v>1426</v>
      </c>
      <c r="N13" s="5"/>
      <c r="O13" s="65">
        <v>1426</v>
      </c>
      <c r="P13" s="65">
        <v>0</v>
      </c>
      <c r="Q13" s="65">
        <v>0</v>
      </c>
      <c r="R13" s="3"/>
      <c r="T13" s="2"/>
      <c r="U13" s="11"/>
    </row>
    <row r="14" spans="1:21" ht="55.5" customHeight="1">
      <c r="A14" s="4"/>
      <c r="B14" s="44"/>
      <c r="C14" s="46" t="s">
        <v>26</v>
      </c>
      <c r="D14" s="64" t="s">
        <v>159</v>
      </c>
      <c r="E14" s="33" t="s">
        <v>160</v>
      </c>
      <c r="F14" s="47"/>
      <c r="G14" s="47"/>
      <c r="H14" s="47"/>
      <c r="I14" s="47"/>
      <c r="J14" s="47"/>
      <c r="K14" s="47"/>
      <c r="L14" s="5"/>
      <c r="M14" s="65">
        <v>363</v>
      </c>
      <c r="N14" s="5"/>
      <c r="O14" s="65">
        <v>363</v>
      </c>
      <c r="P14" s="65">
        <v>0</v>
      </c>
      <c r="Q14" s="65">
        <v>0</v>
      </c>
      <c r="R14" s="3"/>
      <c r="T14" s="2"/>
      <c r="U14" s="11"/>
    </row>
    <row r="15" spans="1:21" ht="45" customHeight="1" hidden="1">
      <c r="A15" s="4"/>
      <c r="B15" s="44"/>
      <c r="C15" s="44"/>
      <c r="D15" s="48" t="s">
        <v>35</v>
      </c>
      <c r="E15" s="76" t="s">
        <v>36</v>
      </c>
      <c r="F15" s="76"/>
      <c r="G15" s="76"/>
      <c r="H15" s="76"/>
      <c r="I15" s="76"/>
      <c r="J15" s="76"/>
      <c r="K15" s="76"/>
      <c r="L15" s="5"/>
      <c r="M15" s="5">
        <f>M16</f>
        <v>0</v>
      </c>
      <c r="N15" s="5"/>
      <c r="O15" s="5">
        <f>O16</f>
        <v>0</v>
      </c>
      <c r="P15" s="5">
        <f>P16+P18</f>
        <v>0</v>
      </c>
      <c r="Q15" s="5">
        <f>Q16+Q18</f>
        <v>0</v>
      </c>
      <c r="T15" s="2"/>
      <c r="U15" s="11"/>
    </row>
    <row r="16" spans="1:21" ht="36" customHeight="1" hidden="1">
      <c r="A16" s="4"/>
      <c r="B16" s="44"/>
      <c r="C16" s="44"/>
      <c r="D16" s="48" t="s">
        <v>59</v>
      </c>
      <c r="E16" s="76" t="s">
        <v>58</v>
      </c>
      <c r="F16" s="76"/>
      <c r="G16" s="76"/>
      <c r="H16" s="76"/>
      <c r="I16" s="76"/>
      <c r="J16" s="76"/>
      <c r="K16" s="76"/>
      <c r="L16" s="5"/>
      <c r="M16" s="5">
        <f>M17</f>
        <v>0</v>
      </c>
      <c r="N16" s="5"/>
      <c r="O16" s="5">
        <f>O17</f>
        <v>0</v>
      </c>
      <c r="P16" s="5">
        <f>P17</f>
        <v>0</v>
      </c>
      <c r="Q16" s="5">
        <f>Q17</f>
        <v>0</v>
      </c>
      <c r="T16" s="2"/>
      <c r="U16" s="11"/>
    </row>
    <row r="17" spans="1:21" ht="36.75" customHeight="1" hidden="1">
      <c r="A17" s="4"/>
      <c r="B17" s="44"/>
      <c r="C17" s="46" t="s">
        <v>29</v>
      </c>
      <c r="D17" s="46" t="s">
        <v>61</v>
      </c>
      <c r="E17" s="48" t="s">
        <v>60</v>
      </c>
      <c r="F17" s="47"/>
      <c r="G17" s="47"/>
      <c r="H17" s="47"/>
      <c r="I17" s="47"/>
      <c r="J17" s="47"/>
      <c r="K17" s="47"/>
      <c r="L17" s="5"/>
      <c r="M17" s="5">
        <v>0</v>
      </c>
      <c r="N17" s="5"/>
      <c r="O17" s="5">
        <v>0</v>
      </c>
      <c r="P17" s="5">
        <v>0</v>
      </c>
      <c r="Q17" s="5">
        <v>0</v>
      </c>
      <c r="T17" s="2"/>
      <c r="U17" s="11" t="s">
        <v>33</v>
      </c>
    </row>
    <row r="18" spans="1:21" ht="47.25" customHeight="1" hidden="1">
      <c r="A18" s="4"/>
      <c r="B18" s="44"/>
      <c r="C18" s="44"/>
      <c r="D18" s="48" t="s">
        <v>54</v>
      </c>
      <c r="E18" s="76" t="s">
        <v>55</v>
      </c>
      <c r="F18" s="76"/>
      <c r="G18" s="76"/>
      <c r="H18" s="76"/>
      <c r="I18" s="76"/>
      <c r="J18" s="76"/>
      <c r="K18" s="76"/>
      <c r="L18" s="5">
        <f>L19</f>
        <v>0</v>
      </c>
      <c r="M18" s="5">
        <f>M19</f>
        <v>0</v>
      </c>
      <c r="N18" s="5"/>
      <c r="O18" s="5">
        <f>O19</f>
        <v>0</v>
      </c>
      <c r="P18" s="5">
        <f>P19</f>
        <v>0</v>
      </c>
      <c r="Q18" s="5">
        <f>Q19</f>
        <v>0</v>
      </c>
      <c r="T18" s="2"/>
      <c r="U18" s="11"/>
    </row>
    <row r="19" spans="1:21" ht="48.75" customHeight="1" hidden="1">
      <c r="A19" s="4"/>
      <c r="B19" s="44"/>
      <c r="C19" s="44"/>
      <c r="D19" s="48" t="s">
        <v>62</v>
      </c>
      <c r="E19" s="69" t="s">
        <v>63</v>
      </c>
      <c r="F19" s="69"/>
      <c r="G19" s="69"/>
      <c r="H19" s="69"/>
      <c r="I19" s="69"/>
      <c r="J19" s="69"/>
      <c r="K19" s="69"/>
      <c r="L19" s="5">
        <v>0</v>
      </c>
      <c r="M19" s="5">
        <v>0</v>
      </c>
      <c r="N19" s="5"/>
      <c r="O19" s="5">
        <f>O20</f>
        <v>0</v>
      </c>
      <c r="P19" s="5">
        <f>P20+P21</f>
        <v>0</v>
      </c>
      <c r="Q19" s="5">
        <f>Q20+Q21</f>
        <v>0</v>
      </c>
      <c r="T19" s="2"/>
      <c r="U19" s="11"/>
    </row>
    <row r="20" spans="1:21" ht="44.25" customHeight="1" hidden="1">
      <c r="A20" s="4"/>
      <c r="B20" s="44"/>
      <c r="C20" s="49" t="s">
        <v>25</v>
      </c>
      <c r="D20" s="48" t="s">
        <v>65</v>
      </c>
      <c r="E20" s="69" t="s">
        <v>64</v>
      </c>
      <c r="F20" s="69"/>
      <c r="G20" s="69"/>
      <c r="H20" s="69"/>
      <c r="I20" s="69"/>
      <c r="J20" s="69"/>
      <c r="K20" s="69"/>
      <c r="L20" s="5">
        <v>0</v>
      </c>
      <c r="M20" s="5">
        <v>0</v>
      </c>
      <c r="N20" s="5"/>
      <c r="O20" s="5">
        <v>0</v>
      </c>
      <c r="P20" s="5">
        <v>0</v>
      </c>
      <c r="Q20" s="5">
        <v>0</v>
      </c>
      <c r="T20" s="2"/>
      <c r="U20" s="11"/>
    </row>
    <row r="21" spans="1:21" ht="1.5" customHeight="1" hidden="1">
      <c r="A21" s="4"/>
      <c r="B21" s="44"/>
      <c r="C21" s="44">
        <v>1003</v>
      </c>
      <c r="D21" s="48" t="s">
        <v>56</v>
      </c>
      <c r="E21" s="69" t="s">
        <v>57</v>
      </c>
      <c r="F21" s="69"/>
      <c r="G21" s="69"/>
      <c r="H21" s="69"/>
      <c r="I21" s="69"/>
      <c r="J21" s="69"/>
      <c r="K21" s="69"/>
      <c r="L21" s="5"/>
      <c r="M21" s="5">
        <v>0</v>
      </c>
      <c r="N21" s="5"/>
      <c r="O21" s="5">
        <v>0</v>
      </c>
      <c r="P21" s="5">
        <v>0</v>
      </c>
      <c r="Q21" s="5">
        <v>0</v>
      </c>
      <c r="T21" s="2"/>
      <c r="U21" s="11"/>
    </row>
    <row r="22" spans="1:21" ht="30.75" customHeight="1" hidden="1">
      <c r="A22" s="4"/>
      <c r="B22" s="44"/>
      <c r="C22" s="46" t="s">
        <v>29</v>
      </c>
      <c r="D22" s="46" t="s">
        <v>45</v>
      </c>
      <c r="E22" s="48" t="s">
        <v>53</v>
      </c>
      <c r="F22" s="47"/>
      <c r="G22" s="47"/>
      <c r="H22" s="47"/>
      <c r="I22" s="47"/>
      <c r="J22" s="47"/>
      <c r="K22" s="47"/>
      <c r="L22" s="5"/>
      <c r="M22" s="5">
        <v>0</v>
      </c>
      <c r="N22" s="5"/>
      <c r="O22" s="5">
        <v>0</v>
      </c>
      <c r="P22" s="5">
        <v>0</v>
      </c>
      <c r="Q22" s="5">
        <v>0</v>
      </c>
      <c r="T22" s="2"/>
      <c r="U22" s="11" t="s">
        <v>33</v>
      </c>
    </row>
    <row r="23" spans="1:20" ht="84.75" customHeight="1">
      <c r="A23" s="4"/>
      <c r="B23" s="44"/>
      <c r="C23" s="44"/>
      <c r="D23" s="68" t="s">
        <v>137</v>
      </c>
      <c r="E23" s="75" t="s">
        <v>136</v>
      </c>
      <c r="F23" s="75"/>
      <c r="G23" s="75"/>
      <c r="H23" s="75"/>
      <c r="I23" s="75"/>
      <c r="J23" s="75"/>
      <c r="K23" s="75"/>
      <c r="L23" s="6"/>
      <c r="M23" s="6">
        <f>M24</f>
        <v>72.5</v>
      </c>
      <c r="N23" s="6"/>
      <c r="O23" s="6">
        <f>O24</f>
        <v>72.5</v>
      </c>
      <c r="P23" s="6">
        <f>P24</f>
        <v>72.5</v>
      </c>
      <c r="Q23" s="6">
        <f>Q24</f>
        <v>72.5</v>
      </c>
      <c r="R23" s="3"/>
      <c r="T23" s="2"/>
    </row>
    <row r="24" spans="1:20" ht="61.5" customHeight="1">
      <c r="A24" s="4"/>
      <c r="B24" s="44"/>
      <c r="C24" s="46" t="s">
        <v>25</v>
      </c>
      <c r="D24" s="69" t="s">
        <v>163</v>
      </c>
      <c r="E24" s="74" t="s">
        <v>67</v>
      </c>
      <c r="F24" s="74"/>
      <c r="G24" s="74"/>
      <c r="H24" s="74"/>
      <c r="I24" s="74"/>
      <c r="J24" s="74"/>
      <c r="K24" s="74"/>
      <c r="L24" s="5"/>
      <c r="M24" s="34">
        <v>72.5</v>
      </c>
      <c r="N24" s="5"/>
      <c r="O24" s="65">
        <v>72.5</v>
      </c>
      <c r="P24" s="65">
        <v>72.5</v>
      </c>
      <c r="Q24" s="65">
        <v>72.5</v>
      </c>
      <c r="R24" s="3"/>
      <c r="T24" s="2"/>
    </row>
    <row r="25" spans="1:20" ht="150" customHeight="1">
      <c r="A25" s="4"/>
      <c r="B25" s="51" t="s">
        <v>11</v>
      </c>
      <c r="C25" s="52"/>
      <c r="D25" s="68" t="s">
        <v>83</v>
      </c>
      <c r="E25" s="36" t="s">
        <v>164</v>
      </c>
      <c r="F25" s="47"/>
      <c r="G25" s="47"/>
      <c r="H25" s="47"/>
      <c r="I25" s="47"/>
      <c r="J25" s="47"/>
      <c r="K25" s="47"/>
      <c r="L25" s="5"/>
      <c r="M25" s="6">
        <f>M26</f>
        <v>1100</v>
      </c>
      <c r="N25" s="6"/>
      <c r="O25" s="6">
        <f aca="true" t="shared" si="1" ref="O25:Q26">O26</f>
        <v>1100</v>
      </c>
      <c r="P25" s="6">
        <f t="shared" si="1"/>
        <v>1100</v>
      </c>
      <c r="Q25" s="6">
        <f t="shared" si="1"/>
        <v>1100</v>
      </c>
      <c r="T25" s="2"/>
    </row>
    <row r="26" spans="1:20" ht="35.25" customHeight="1">
      <c r="A26" s="4"/>
      <c r="B26" s="44"/>
      <c r="C26" s="46"/>
      <c r="D26" s="68" t="s">
        <v>84</v>
      </c>
      <c r="E26" s="36" t="s">
        <v>78</v>
      </c>
      <c r="F26" s="47"/>
      <c r="G26" s="47"/>
      <c r="H26" s="47"/>
      <c r="I26" s="47"/>
      <c r="J26" s="47"/>
      <c r="K26" s="47"/>
      <c r="L26" s="5"/>
      <c r="M26" s="6">
        <f>M27</f>
        <v>1100</v>
      </c>
      <c r="N26" s="6"/>
      <c r="O26" s="6">
        <f t="shared" si="1"/>
        <v>1100</v>
      </c>
      <c r="P26" s="6">
        <f t="shared" si="1"/>
        <v>1100</v>
      </c>
      <c r="Q26" s="6">
        <f t="shared" si="1"/>
        <v>1100</v>
      </c>
      <c r="T26" s="2"/>
    </row>
    <row r="27" spans="1:20" ht="88.5" customHeight="1">
      <c r="A27" s="4"/>
      <c r="B27" s="44"/>
      <c r="C27" s="46"/>
      <c r="D27" s="68" t="s">
        <v>85</v>
      </c>
      <c r="E27" s="36" t="s">
        <v>165</v>
      </c>
      <c r="F27" s="47"/>
      <c r="G27" s="47"/>
      <c r="H27" s="47"/>
      <c r="I27" s="47"/>
      <c r="J27" s="47"/>
      <c r="K27" s="47"/>
      <c r="L27" s="5"/>
      <c r="M27" s="6">
        <f>M28+M29</f>
        <v>1100</v>
      </c>
      <c r="N27" s="6"/>
      <c r="O27" s="6">
        <f>O28+O29</f>
        <v>1100</v>
      </c>
      <c r="P27" s="6">
        <f>P28+P29</f>
        <v>1100</v>
      </c>
      <c r="Q27" s="6">
        <f>Q28+Q29</f>
        <v>1100</v>
      </c>
      <c r="T27" s="2"/>
    </row>
    <row r="28" spans="1:20" ht="126.75" customHeight="1">
      <c r="A28" s="4"/>
      <c r="B28" s="44"/>
      <c r="C28" s="46" t="s">
        <v>29</v>
      </c>
      <c r="D28" s="69" t="s">
        <v>86</v>
      </c>
      <c r="E28" s="33" t="s">
        <v>88</v>
      </c>
      <c r="F28" s="47"/>
      <c r="G28" s="47"/>
      <c r="H28" s="47"/>
      <c r="I28" s="47"/>
      <c r="J28" s="47"/>
      <c r="K28" s="47"/>
      <c r="L28" s="5"/>
      <c r="M28" s="65">
        <v>500</v>
      </c>
      <c r="N28" s="5"/>
      <c r="O28" s="65">
        <v>500</v>
      </c>
      <c r="P28" s="65">
        <v>500</v>
      </c>
      <c r="Q28" s="65">
        <v>500</v>
      </c>
      <c r="T28" s="2"/>
    </row>
    <row r="29" spans="1:20" ht="126.75" customHeight="1">
      <c r="A29" s="4"/>
      <c r="B29" s="44"/>
      <c r="C29" s="46" t="s">
        <v>29</v>
      </c>
      <c r="D29" s="69" t="s">
        <v>87</v>
      </c>
      <c r="E29" s="76" t="s">
        <v>89</v>
      </c>
      <c r="F29" s="76"/>
      <c r="G29" s="76"/>
      <c r="H29" s="76"/>
      <c r="I29" s="76"/>
      <c r="J29" s="76"/>
      <c r="K29" s="76"/>
      <c r="L29" s="5"/>
      <c r="M29" s="65">
        <v>600</v>
      </c>
      <c r="N29" s="5"/>
      <c r="O29" s="65">
        <v>600</v>
      </c>
      <c r="P29" s="65">
        <v>600</v>
      </c>
      <c r="Q29" s="65">
        <v>600</v>
      </c>
      <c r="T29" s="2"/>
    </row>
    <row r="30" spans="1:21" ht="150" customHeight="1">
      <c r="A30" s="4"/>
      <c r="B30" s="51" t="s">
        <v>134</v>
      </c>
      <c r="C30" s="44"/>
      <c r="D30" s="68" t="s">
        <v>90</v>
      </c>
      <c r="E30" s="36" t="s">
        <v>166</v>
      </c>
      <c r="F30" s="36" t="s">
        <v>37</v>
      </c>
      <c r="G30" s="36" t="s">
        <v>37</v>
      </c>
      <c r="H30" s="36" t="s">
        <v>37</v>
      </c>
      <c r="I30" s="36" t="s">
        <v>37</v>
      </c>
      <c r="J30" s="36" t="s">
        <v>37</v>
      </c>
      <c r="K30" s="36" t="s">
        <v>37</v>
      </c>
      <c r="L30" s="6"/>
      <c r="M30" s="6">
        <f>M31</f>
        <v>17469.899999999998</v>
      </c>
      <c r="N30" s="6"/>
      <c r="O30" s="6">
        <f>O31</f>
        <v>17469.899999999998</v>
      </c>
      <c r="P30" s="6">
        <f>P31</f>
        <v>16866.1</v>
      </c>
      <c r="Q30" s="6">
        <f>Q31</f>
        <v>16866.1</v>
      </c>
      <c r="T30" s="2"/>
      <c r="U30" s="11"/>
    </row>
    <row r="31" spans="1:20" ht="46.5" customHeight="1">
      <c r="A31" s="4"/>
      <c r="B31" s="44"/>
      <c r="C31" s="46"/>
      <c r="D31" s="68" t="s">
        <v>91</v>
      </c>
      <c r="E31" s="36" t="s">
        <v>78</v>
      </c>
      <c r="F31" s="47"/>
      <c r="G31" s="47"/>
      <c r="H31" s="47"/>
      <c r="I31" s="47"/>
      <c r="J31" s="47"/>
      <c r="K31" s="47"/>
      <c r="L31" s="5"/>
      <c r="M31" s="6">
        <f>M32+M38</f>
        <v>17469.899999999998</v>
      </c>
      <c r="N31" s="6"/>
      <c r="O31" s="6">
        <f>O32+O38</f>
        <v>17469.899999999998</v>
      </c>
      <c r="P31" s="6">
        <f>P32+P38</f>
        <v>16866.1</v>
      </c>
      <c r="Q31" s="6">
        <f>Q32+Q38</f>
        <v>16866.1</v>
      </c>
      <c r="T31" s="2"/>
    </row>
    <row r="32" spans="1:20" ht="57.75" customHeight="1">
      <c r="A32" s="4"/>
      <c r="B32" s="44"/>
      <c r="C32" s="46"/>
      <c r="D32" s="68" t="s">
        <v>92</v>
      </c>
      <c r="E32" s="36" t="s">
        <v>96</v>
      </c>
      <c r="F32" s="47"/>
      <c r="G32" s="47"/>
      <c r="H32" s="47"/>
      <c r="I32" s="47"/>
      <c r="J32" s="47"/>
      <c r="K32" s="47"/>
      <c r="L32" s="5"/>
      <c r="M32" s="6">
        <f>M33+M36+M37+M34+M35</f>
        <v>13217.699999999999</v>
      </c>
      <c r="N32" s="6"/>
      <c r="O32" s="6">
        <f>O33+O36+O37+O34+O35</f>
        <v>13217.699999999999</v>
      </c>
      <c r="P32" s="6">
        <f>P33+P36+P37+P34+P35</f>
        <v>12603.9</v>
      </c>
      <c r="Q32" s="6">
        <f>Q33+Q36+Q37+Q34+Q35</f>
        <v>12603.9</v>
      </c>
      <c r="T32" s="2"/>
    </row>
    <row r="33" spans="1:20" ht="30" customHeight="1">
      <c r="A33" s="4" t="s">
        <v>5</v>
      </c>
      <c r="B33" s="44"/>
      <c r="C33" s="46" t="s">
        <v>30</v>
      </c>
      <c r="D33" s="69" t="s">
        <v>93</v>
      </c>
      <c r="E33" s="33" t="s">
        <v>14</v>
      </c>
      <c r="F33" s="47"/>
      <c r="G33" s="47"/>
      <c r="H33" s="47"/>
      <c r="I33" s="47"/>
      <c r="J33" s="47"/>
      <c r="K33" s="47"/>
      <c r="L33" s="5"/>
      <c r="M33" s="65">
        <v>4572.9</v>
      </c>
      <c r="N33" s="5"/>
      <c r="O33" s="65">
        <v>4572.9</v>
      </c>
      <c r="P33" s="65">
        <v>4231.9</v>
      </c>
      <c r="Q33" s="65">
        <v>4231.9</v>
      </c>
      <c r="R33" s="1">
        <v>34.2</v>
      </c>
      <c r="T33" s="2"/>
    </row>
    <row r="34" spans="1:20" ht="30" customHeight="1">
      <c r="A34" s="12"/>
      <c r="B34" s="44"/>
      <c r="C34" s="46" t="s">
        <v>30</v>
      </c>
      <c r="D34" s="64" t="s">
        <v>167</v>
      </c>
      <c r="E34" s="33" t="s">
        <v>169</v>
      </c>
      <c r="F34" s="47"/>
      <c r="G34" s="47"/>
      <c r="H34" s="47"/>
      <c r="I34" s="47"/>
      <c r="J34" s="47"/>
      <c r="K34" s="47"/>
      <c r="L34" s="5"/>
      <c r="M34" s="65">
        <v>710.5</v>
      </c>
      <c r="N34" s="5"/>
      <c r="O34" s="65">
        <v>710.5</v>
      </c>
      <c r="P34" s="65">
        <v>620.5</v>
      </c>
      <c r="Q34" s="65">
        <v>620.5</v>
      </c>
      <c r="T34" s="2"/>
    </row>
    <row r="35" spans="1:20" ht="30" customHeight="1">
      <c r="A35" s="12"/>
      <c r="B35" s="44"/>
      <c r="C35" s="46" t="s">
        <v>30</v>
      </c>
      <c r="D35" s="64" t="s">
        <v>168</v>
      </c>
      <c r="E35" s="33" t="s">
        <v>170</v>
      </c>
      <c r="F35" s="47"/>
      <c r="G35" s="47"/>
      <c r="H35" s="47"/>
      <c r="I35" s="47"/>
      <c r="J35" s="47"/>
      <c r="K35" s="47"/>
      <c r="L35" s="5"/>
      <c r="M35" s="65">
        <v>4151.5</v>
      </c>
      <c r="N35" s="5"/>
      <c r="O35" s="65">
        <v>4151.5</v>
      </c>
      <c r="P35" s="65">
        <v>3951.5</v>
      </c>
      <c r="Q35" s="65">
        <v>3951.5</v>
      </c>
      <c r="T35" s="2"/>
    </row>
    <row r="36" spans="1:20" ht="68.25" customHeight="1">
      <c r="A36" s="12"/>
      <c r="B36" s="44"/>
      <c r="C36" s="46" t="s">
        <v>30</v>
      </c>
      <c r="D36" s="69" t="s">
        <v>94</v>
      </c>
      <c r="E36" s="48" t="s">
        <v>31</v>
      </c>
      <c r="F36" s="47"/>
      <c r="G36" s="47"/>
      <c r="H36" s="47"/>
      <c r="I36" s="47"/>
      <c r="J36" s="47"/>
      <c r="K36" s="47"/>
      <c r="L36" s="5"/>
      <c r="M36" s="65">
        <v>1800</v>
      </c>
      <c r="N36" s="5"/>
      <c r="O36" s="65">
        <v>1800</v>
      </c>
      <c r="P36" s="65">
        <v>1800</v>
      </c>
      <c r="Q36" s="65">
        <v>1800</v>
      </c>
      <c r="T36" s="2"/>
    </row>
    <row r="37" spans="1:20" ht="138.75" customHeight="1">
      <c r="A37" s="12"/>
      <c r="B37" s="44"/>
      <c r="C37" s="46" t="s">
        <v>30</v>
      </c>
      <c r="D37" s="69" t="s">
        <v>95</v>
      </c>
      <c r="E37" s="74" t="s">
        <v>97</v>
      </c>
      <c r="F37" s="74"/>
      <c r="G37" s="74"/>
      <c r="H37" s="74"/>
      <c r="I37" s="74"/>
      <c r="J37" s="74"/>
      <c r="K37" s="74"/>
      <c r="L37" s="5"/>
      <c r="M37" s="65">
        <v>1982.8</v>
      </c>
      <c r="N37" s="5"/>
      <c r="O37" s="65">
        <v>1982.8</v>
      </c>
      <c r="P37" s="65">
        <v>2000</v>
      </c>
      <c r="Q37" s="65">
        <v>2000</v>
      </c>
      <c r="T37" s="2"/>
    </row>
    <row r="38" spans="1:20" ht="64.5" customHeight="1">
      <c r="A38" s="12"/>
      <c r="B38" s="44"/>
      <c r="C38" s="46"/>
      <c r="D38" s="68" t="s">
        <v>98</v>
      </c>
      <c r="E38" s="53" t="s">
        <v>99</v>
      </c>
      <c r="F38" s="45"/>
      <c r="G38" s="45"/>
      <c r="H38" s="45"/>
      <c r="I38" s="45"/>
      <c r="J38" s="45"/>
      <c r="K38" s="45"/>
      <c r="L38" s="6"/>
      <c r="M38" s="6">
        <f>M39</f>
        <v>4252.2</v>
      </c>
      <c r="N38" s="6"/>
      <c r="O38" s="6">
        <f>O39</f>
        <v>4252.2</v>
      </c>
      <c r="P38" s="6">
        <f>P39</f>
        <v>4262.2</v>
      </c>
      <c r="Q38" s="6">
        <f>Q39</f>
        <v>4262.2</v>
      </c>
      <c r="T38" s="2"/>
    </row>
    <row r="39" spans="1:20" ht="42.75" customHeight="1">
      <c r="A39" s="12"/>
      <c r="B39" s="44"/>
      <c r="C39" s="46" t="s">
        <v>32</v>
      </c>
      <c r="D39" s="69" t="s">
        <v>171</v>
      </c>
      <c r="E39" s="74" t="s">
        <v>172</v>
      </c>
      <c r="F39" s="74"/>
      <c r="G39" s="74"/>
      <c r="H39" s="74"/>
      <c r="I39" s="74"/>
      <c r="J39" s="74"/>
      <c r="K39" s="74"/>
      <c r="L39" s="5"/>
      <c r="M39" s="5">
        <v>4252.2</v>
      </c>
      <c r="N39" s="5"/>
      <c r="O39" s="65">
        <v>4252.2</v>
      </c>
      <c r="P39" s="65">
        <v>4262.2</v>
      </c>
      <c r="Q39" s="65">
        <v>4262.2</v>
      </c>
      <c r="T39" s="2"/>
    </row>
    <row r="40" spans="1:20" ht="119.25" customHeight="1">
      <c r="A40" s="12"/>
      <c r="B40" s="51" t="s">
        <v>135</v>
      </c>
      <c r="C40" s="44"/>
      <c r="D40" s="68" t="s">
        <v>100</v>
      </c>
      <c r="E40" s="36" t="s">
        <v>173</v>
      </c>
      <c r="F40" s="35" t="s">
        <v>34</v>
      </c>
      <c r="G40" s="35" t="s">
        <v>34</v>
      </c>
      <c r="H40" s="35" t="s">
        <v>34</v>
      </c>
      <c r="I40" s="35" t="s">
        <v>34</v>
      </c>
      <c r="J40" s="35" t="s">
        <v>34</v>
      </c>
      <c r="K40" s="35" t="s">
        <v>34</v>
      </c>
      <c r="L40" s="6"/>
      <c r="M40" s="6">
        <f>M41</f>
        <v>34737.2</v>
      </c>
      <c r="N40" s="6"/>
      <c r="O40" s="6">
        <f aca="true" t="shared" si="2" ref="O40:Q41">O41</f>
        <v>34737.2</v>
      </c>
      <c r="P40" s="6">
        <f t="shared" si="2"/>
        <v>35979.2</v>
      </c>
      <c r="Q40" s="6">
        <f t="shared" si="2"/>
        <v>36516</v>
      </c>
      <c r="T40" s="2"/>
    </row>
    <row r="41" spans="1:20" ht="61.5" customHeight="1">
      <c r="A41" s="12"/>
      <c r="B41" s="44"/>
      <c r="C41" s="46"/>
      <c r="D41" s="68" t="s">
        <v>101</v>
      </c>
      <c r="E41" s="36" t="s">
        <v>78</v>
      </c>
      <c r="F41" s="35" t="s">
        <v>78</v>
      </c>
      <c r="G41" s="35" t="s">
        <v>78</v>
      </c>
      <c r="H41" s="35" t="s">
        <v>78</v>
      </c>
      <c r="I41" s="35" t="s">
        <v>78</v>
      </c>
      <c r="J41" s="35" t="s">
        <v>78</v>
      </c>
      <c r="K41" s="35" t="s">
        <v>78</v>
      </c>
      <c r="L41" s="6"/>
      <c r="M41" s="6">
        <f>M42</f>
        <v>34737.2</v>
      </c>
      <c r="N41" s="6"/>
      <c r="O41" s="6">
        <f t="shared" si="2"/>
        <v>34737.2</v>
      </c>
      <c r="P41" s="6">
        <f t="shared" si="2"/>
        <v>35979.2</v>
      </c>
      <c r="Q41" s="6">
        <f t="shared" si="2"/>
        <v>36516</v>
      </c>
      <c r="T41" s="2"/>
    </row>
    <row r="42" spans="1:20" ht="69" customHeight="1">
      <c r="A42" s="12"/>
      <c r="B42" s="44"/>
      <c r="C42" s="46"/>
      <c r="D42" s="68" t="s">
        <v>102</v>
      </c>
      <c r="E42" s="36" t="s">
        <v>106</v>
      </c>
      <c r="F42" s="35" t="s">
        <v>106</v>
      </c>
      <c r="G42" s="35" t="s">
        <v>106</v>
      </c>
      <c r="H42" s="35" t="s">
        <v>106</v>
      </c>
      <c r="I42" s="35" t="s">
        <v>106</v>
      </c>
      <c r="J42" s="35" t="s">
        <v>106</v>
      </c>
      <c r="K42" s="35" t="s">
        <v>106</v>
      </c>
      <c r="L42" s="6"/>
      <c r="M42" s="6">
        <f>M43+M44+M45+M46</f>
        <v>34737.2</v>
      </c>
      <c r="N42" s="6"/>
      <c r="O42" s="6">
        <f>O43+O44+O45+O46</f>
        <v>34737.2</v>
      </c>
      <c r="P42" s="6">
        <f>P43+P44+P45+P46</f>
        <v>35979.2</v>
      </c>
      <c r="Q42" s="6">
        <f>Q43+Q44+Q45+Q46</f>
        <v>36516</v>
      </c>
      <c r="T42" s="2"/>
    </row>
    <row r="43" spans="1:20" ht="70.5" customHeight="1">
      <c r="A43" s="12"/>
      <c r="B43" s="44"/>
      <c r="C43" s="46" t="s">
        <v>27</v>
      </c>
      <c r="D43" s="69" t="s">
        <v>103</v>
      </c>
      <c r="E43" s="33" t="s">
        <v>188</v>
      </c>
      <c r="F43" s="32" t="s">
        <v>107</v>
      </c>
      <c r="G43" s="32" t="s">
        <v>107</v>
      </c>
      <c r="H43" s="32" t="s">
        <v>107</v>
      </c>
      <c r="I43" s="32" t="s">
        <v>107</v>
      </c>
      <c r="J43" s="32" t="s">
        <v>107</v>
      </c>
      <c r="K43" s="32" t="s">
        <v>107</v>
      </c>
      <c r="L43" s="5"/>
      <c r="M43" s="65">
        <v>2049.7</v>
      </c>
      <c r="N43" s="5"/>
      <c r="O43" s="65">
        <v>2049.7</v>
      </c>
      <c r="P43" s="65">
        <v>2131.7</v>
      </c>
      <c r="Q43" s="65">
        <v>2217</v>
      </c>
      <c r="T43" s="2"/>
    </row>
    <row r="44" spans="1:20" ht="109.5" customHeight="1">
      <c r="A44" s="12"/>
      <c r="B44" s="44"/>
      <c r="C44" s="46" t="s">
        <v>27</v>
      </c>
      <c r="D44" s="69" t="s">
        <v>104</v>
      </c>
      <c r="E44" s="48" t="s">
        <v>28</v>
      </c>
      <c r="F44" s="47"/>
      <c r="G44" s="47"/>
      <c r="H44" s="47"/>
      <c r="I44" s="47"/>
      <c r="J44" s="47"/>
      <c r="K44" s="47"/>
      <c r="L44" s="5"/>
      <c r="M44" s="65">
        <v>32387.5</v>
      </c>
      <c r="N44" s="5"/>
      <c r="O44" s="65">
        <v>32387.5</v>
      </c>
      <c r="P44" s="65">
        <v>33497.5</v>
      </c>
      <c r="Q44" s="65">
        <v>33949</v>
      </c>
      <c r="T44" s="2"/>
    </row>
    <row r="45" spans="1:20" ht="80.25" customHeight="1">
      <c r="A45" s="4"/>
      <c r="B45" s="44"/>
      <c r="C45" s="46" t="s">
        <v>27</v>
      </c>
      <c r="D45" s="64" t="s">
        <v>174</v>
      </c>
      <c r="E45" s="76" t="s">
        <v>175</v>
      </c>
      <c r="F45" s="76"/>
      <c r="G45" s="76"/>
      <c r="H45" s="76"/>
      <c r="I45" s="76"/>
      <c r="J45" s="76"/>
      <c r="K45" s="76"/>
      <c r="L45" s="5"/>
      <c r="M45" s="65">
        <v>300</v>
      </c>
      <c r="N45" s="5"/>
      <c r="O45" s="65">
        <v>300</v>
      </c>
      <c r="P45" s="65">
        <v>350</v>
      </c>
      <c r="Q45" s="65">
        <v>350</v>
      </c>
      <c r="T45" s="2"/>
    </row>
    <row r="46" spans="1:20" ht="42" customHeight="1" hidden="1">
      <c r="A46" s="4"/>
      <c r="B46" s="44"/>
      <c r="C46" s="46" t="s">
        <v>27</v>
      </c>
      <c r="D46" s="69" t="s">
        <v>105</v>
      </c>
      <c r="E46" s="76" t="s">
        <v>66</v>
      </c>
      <c r="F46" s="76"/>
      <c r="G46" s="76"/>
      <c r="H46" s="76"/>
      <c r="I46" s="76"/>
      <c r="J46" s="76"/>
      <c r="K46" s="76"/>
      <c r="L46" s="5"/>
      <c r="M46" s="34">
        <v>0</v>
      </c>
      <c r="N46" s="5"/>
      <c r="O46" s="34">
        <v>0</v>
      </c>
      <c r="P46" s="34">
        <v>0</v>
      </c>
      <c r="Q46" s="34">
        <v>0</v>
      </c>
      <c r="T46" s="2"/>
    </row>
    <row r="47" spans="1:20" ht="60.75">
      <c r="A47" s="4"/>
      <c r="B47" s="51" t="s">
        <v>138</v>
      </c>
      <c r="C47" s="46"/>
      <c r="D47" s="68" t="s">
        <v>139</v>
      </c>
      <c r="E47" s="36" t="s">
        <v>176</v>
      </c>
      <c r="F47" s="69"/>
      <c r="G47" s="69"/>
      <c r="H47" s="69"/>
      <c r="I47" s="69"/>
      <c r="J47" s="69"/>
      <c r="K47" s="69"/>
      <c r="L47" s="5"/>
      <c r="M47" s="39">
        <f>M48</f>
        <v>13488.1</v>
      </c>
      <c r="N47" s="39"/>
      <c r="O47" s="39">
        <f>O48</f>
        <v>13488.1</v>
      </c>
      <c r="P47" s="39">
        <f>P48</f>
        <v>14753.1</v>
      </c>
      <c r="Q47" s="39">
        <f>Q48</f>
        <v>14753.1</v>
      </c>
      <c r="T47" s="2"/>
    </row>
    <row r="48" spans="1:20" ht="49.5" customHeight="1">
      <c r="A48" s="4"/>
      <c r="B48" s="44"/>
      <c r="C48" s="46"/>
      <c r="D48" s="68" t="s">
        <v>140</v>
      </c>
      <c r="E48" s="36" t="s">
        <v>78</v>
      </c>
      <c r="F48" s="69"/>
      <c r="G48" s="69"/>
      <c r="H48" s="69"/>
      <c r="I48" s="69"/>
      <c r="J48" s="69"/>
      <c r="K48" s="69"/>
      <c r="L48" s="5"/>
      <c r="M48" s="39">
        <f>M49+M55</f>
        <v>13488.1</v>
      </c>
      <c r="N48" s="39"/>
      <c r="O48" s="39">
        <f>O49+O55</f>
        <v>13488.1</v>
      </c>
      <c r="P48" s="39">
        <f>P49+P55</f>
        <v>14753.1</v>
      </c>
      <c r="Q48" s="39">
        <f>Q49+Q55</f>
        <v>14753.1</v>
      </c>
      <c r="T48" s="2"/>
    </row>
    <row r="49" spans="1:20" ht="70.5" customHeight="1">
      <c r="A49" s="4"/>
      <c r="B49" s="44"/>
      <c r="C49" s="46"/>
      <c r="D49" s="68" t="s">
        <v>141</v>
      </c>
      <c r="E49" s="36" t="s">
        <v>177</v>
      </c>
      <c r="F49" s="69"/>
      <c r="G49" s="69"/>
      <c r="H49" s="69"/>
      <c r="I49" s="69"/>
      <c r="J49" s="69"/>
      <c r="K49" s="69"/>
      <c r="L49" s="5"/>
      <c r="M49" s="39">
        <f>M50+M52+M54+M51+M53</f>
        <v>13297.5</v>
      </c>
      <c r="N49" s="39"/>
      <c r="O49" s="39">
        <f>O50+O52+O54+O51+O53</f>
        <v>13297.5</v>
      </c>
      <c r="P49" s="39">
        <f>P50+P52+P54+P51+P53</f>
        <v>14562.5</v>
      </c>
      <c r="Q49" s="39">
        <f>Q50+Q52+Q54+Q51+Q53</f>
        <v>14562.5</v>
      </c>
      <c r="T49" s="2"/>
    </row>
    <row r="50" spans="1:20" ht="70.5" customHeight="1">
      <c r="A50" s="4"/>
      <c r="B50" s="44"/>
      <c r="C50" s="46" t="s">
        <v>29</v>
      </c>
      <c r="D50" s="64" t="s">
        <v>142</v>
      </c>
      <c r="E50" s="33" t="s">
        <v>13</v>
      </c>
      <c r="F50" s="69"/>
      <c r="G50" s="69"/>
      <c r="H50" s="69"/>
      <c r="I50" s="69"/>
      <c r="J50" s="69"/>
      <c r="K50" s="69"/>
      <c r="L50" s="5"/>
      <c r="M50" s="65">
        <v>4200</v>
      </c>
      <c r="N50" s="5"/>
      <c r="O50" s="65">
        <v>4200</v>
      </c>
      <c r="P50" s="65">
        <v>4390</v>
      </c>
      <c r="Q50" s="65">
        <v>4390</v>
      </c>
      <c r="T50" s="2"/>
    </row>
    <row r="51" spans="1:20" ht="70.5" customHeight="1">
      <c r="A51" s="4"/>
      <c r="B51" s="44"/>
      <c r="C51" s="46" t="s">
        <v>29</v>
      </c>
      <c r="D51" s="64" t="s">
        <v>178</v>
      </c>
      <c r="E51" s="33" t="s">
        <v>180</v>
      </c>
      <c r="F51" s="69"/>
      <c r="G51" s="69"/>
      <c r="H51" s="69"/>
      <c r="I51" s="69"/>
      <c r="J51" s="69"/>
      <c r="K51" s="69"/>
      <c r="L51" s="5"/>
      <c r="M51" s="65">
        <v>300</v>
      </c>
      <c r="N51" s="5"/>
      <c r="O51" s="65">
        <v>300</v>
      </c>
      <c r="P51" s="65">
        <v>400</v>
      </c>
      <c r="Q51" s="65">
        <v>400</v>
      </c>
      <c r="T51" s="2"/>
    </row>
    <row r="52" spans="1:20" ht="70.5" customHeight="1">
      <c r="A52" s="4"/>
      <c r="B52" s="44"/>
      <c r="C52" s="46" t="s">
        <v>29</v>
      </c>
      <c r="D52" s="64" t="s">
        <v>143</v>
      </c>
      <c r="E52" s="33" t="s">
        <v>12</v>
      </c>
      <c r="F52" s="69"/>
      <c r="G52" s="69"/>
      <c r="H52" s="69"/>
      <c r="I52" s="69"/>
      <c r="J52" s="69"/>
      <c r="K52" s="69"/>
      <c r="L52" s="5"/>
      <c r="M52" s="65">
        <v>8674.5</v>
      </c>
      <c r="N52" s="5"/>
      <c r="O52" s="65">
        <v>8674.5</v>
      </c>
      <c r="P52" s="65">
        <v>9674.5</v>
      </c>
      <c r="Q52" s="65">
        <v>9674.5</v>
      </c>
      <c r="T52" s="2"/>
    </row>
    <row r="53" spans="1:20" ht="70.5" customHeight="1">
      <c r="A53" s="4"/>
      <c r="B53" s="44"/>
      <c r="C53" s="46" t="s">
        <v>29</v>
      </c>
      <c r="D53" s="64" t="s">
        <v>179</v>
      </c>
      <c r="E53" s="33" t="s">
        <v>181</v>
      </c>
      <c r="F53" s="69"/>
      <c r="G53" s="69"/>
      <c r="H53" s="69"/>
      <c r="I53" s="69"/>
      <c r="J53" s="69"/>
      <c r="K53" s="69"/>
      <c r="L53" s="5"/>
      <c r="M53" s="65">
        <v>98</v>
      </c>
      <c r="N53" s="5"/>
      <c r="O53" s="65">
        <v>98</v>
      </c>
      <c r="P53" s="65">
        <v>98</v>
      </c>
      <c r="Q53" s="65">
        <v>98</v>
      </c>
      <c r="T53" s="2"/>
    </row>
    <row r="54" spans="1:20" ht="70.5" customHeight="1">
      <c r="A54" s="4"/>
      <c r="B54" s="44"/>
      <c r="C54" s="46" t="s">
        <v>29</v>
      </c>
      <c r="D54" s="64" t="s">
        <v>144</v>
      </c>
      <c r="E54" s="33" t="s">
        <v>186</v>
      </c>
      <c r="F54" s="69"/>
      <c r="G54" s="69"/>
      <c r="H54" s="69"/>
      <c r="I54" s="69"/>
      <c r="J54" s="69"/>
      <c r="K54" s="69"/>
      <c r="L54" s="5"/>
      <c r="M54" s="65">
        <v>25</v>
      </c>
      <c r="N54" s="5"/>
      <c r="O54" s="65">
        <v>25</v>
      </c>
      <c r="P54" s="65">
        <v>0</v>
      </c>
      <c r="Q54" s="65">
        <v>0</v>
      </c>
      <c r="T54" s="2"/>
    </row>
    <row r="55" spans="1:20" ht="42" customHeight="1">
      <c r="A55" s="4"/>
      <c r="B55" s="44"/>
      <c r="C55" s="46"/>
      <c r="D55" s="68" t="s">
        <v>145</v>
      </c>
      <c r="E55" s="68" t="s">
        <v>81</v>
      </c>
      <c r="F55" s="69"/>
      <c r="G55" s="69"/>
      <c r="H55" s="69"/>
      <c r="I55" s="69"/>
      <c r="J55" s="69"/>
      <c r="K55" s="69"/>
      <c r="L55" s="5"/>
      <c r="M55" s="39">
        <f>M56</f>
        <v>190.6</v>
      </c>
      <c r="N55" s="39"/>
      <c r="O55" s="39">
        <f>O56</f>
        <v>190.6</v>
      </c>
      <c r="P55" s="39">
        <f>P56</f>
        <v>190.6</v>
      </c>
      <c r="Q55" s="39">
        <f>Q56</f>
        <v>190.6</v>
      </c>
      <c r="T55" s="2"/>
    </row>
    <row r="56" spans="1:20" ht="42" customHeight="1">
      <c r="A56" s="4"/>
      <c r="B56" s="44"/>
      <c r="C56" s="46" t="s">
        <v>29</v>
      </c>
      <c r="D56" s="69" t="s">
        <v>146</v>
      </c>
      <c r="E56" s="69" t="s">
        <v>82</v>
      </c>
      <c r="F56" s="69"/>
      <c r="G56" s="69"/>
      <c r="H56" s="69"/>
      <c r="I56" s="69"/>
      <c r="J56" s="69"/>
      <c r="K56" s="69"/>
      <c r="L56" s="5"/>
      <c r="M56" s="65">
        <v>190.6</v>
      </c>
      <c r="N56" s="5"/>
      <c r="O56" s="65">
        <v>190.6</v>
      </c>
      <c r="P56" s="65">
        <v>190.6</v>
      </c>
      <c r="Q56" s="65">
        <v>190.6</v>
      </c>
      <c r="T56" s="2"/>
    </row>
    <row r="57" spans="1:20" ht="48.75" customHeight="1">
      <c r="A57" s="4"/>
      <c r="B57" s="77" t="s">
        <v>71</v>
      </c>
      <c r="C57" s="77"/>
      <c r="D57" s="77"/>
      <c r="E57" s="77"/>
      <c r="F57" s="54"/>
      <c r="G57" s="54"/>
      <c r="H57" s="54"/>
      <c r="I57" s="54"/>
      <c r="J57" s="54"/>
      <c r="K57" s="54"/>
      <c r="L57" s="54"/>
      <c r="M57" s="6">
        <f>M58+M67+M70</f>
        <v>25270.4</v>
      </c>
      <c r="N57" s="6">
        <f>N58</f>
        <v>777.5</v>
      </c>
      <c r="O57" s="6">
        <f>O58+O70</f>
        <v>26047.899999999998</v>
      </c>
      <c r="P57" s="6">
        <f>P58+P70</f>
        <v>26084</v>
      </c>
      <c r="Q57" s="6">
        <f>Q58+Q70</f>
        <v>25662.8</v>
      </c>
      <c r="R57" s="6">
        <f>R58+R67</f>
        <v>0</v>
      </c>
      <c r="S57" s="6">
        <f>S58+S67</f>
        <v>0</v>
      </c>
      <c r="T57" s="6">
        <f>T58+T67</f>
        <v>9382.9</v>
      </c>
    </row>
    <row r="58" spans="1:20" s="9" customFormat="1" ht="72.75" customHeight="1">
      <c r="A58" s="8"/>
      <c r="B58" s="55"/>
      <c r="C58" s="55"/>
      <c r="D58" s="51" t="s">
        <v>52</v>
      </c>
      <c r="E58" s="75" t="s">
        <v>70</v>
      </c>
      <c r="F58" s="75"/>
      <c r="G58" s="75"/>
      <c r="H58" s="75"/>
      <c r="I58" s="75"/>
      <c r="J58" s="75"/>
      <c r="K58" s="75"/>
      <c r="L58" s="56"/>
      <c r="M58" s="56">
        <f>M59</f>
        <v>22033.5</v>
      </c>
      <c r="N58" s="56">
        <f>N59</f>
        <v>777.5</v>
      </c>
      <c r="O58" s="56">
        <f>O59</f>
        <v>22810.999999999996</v>
      </c>
      <c r="P58" s="56">
        <f>P59</f>
        <v>22827.1</v>
      </c>
      <c r="Q58" s="56">
        <f>Q59</f>
        <v>22405.899999999998</v>
      </c>
      <c r="T58" s="10">
        <v>9382.9</v>
      </c>
    </row>
    <row r="59" spans="1:20" ht="64.5" customHeight="1">
      <c r="A59" s="37"/>
      <c r="B59" s="44"/>
      <c r="C59" s="46"/>
      <c r="D59" s="68" t="s">
        <v>108</v>
      </c>
      <c r="E59" s="36" t="s">
        <v>126</v>
      </c>
      <c r="F59" s="57"/>
      <c r="G59" s="57"/>
      <c r="H59" s="57"/>
      <c r="I59" s="57">
        <v>13665.8</v>
      </c>
      <c r="J59" s="57"/>
      <c r="K59" s="57"/>
      <c r="L59" s="6"/>
      <c r="M59" s="6">
        <f>M60+M62</f>
        <v>22033.5</v>
      </c>
      <c r="N59" s="6">
        <f>N62</f>
        <v>777.5</v>
      </c>
      <c r="O59" s="6">
        <f>O60+O62</f>
        <v>22810.999999999996</v>
      </c>
      <c r="P59" s="6">
        <f>P60+P62</f>
        <v>22827.1</v>
      </c>
      <c r="Q59" s="6">
        <f>Q60+Q62</f>
        <v>22405.899999999998</v>
      </c>
      <c r="R59" s="13">
        <f>O59-9382.9</f>
        <v>13428.099999999997</v>
      </c>
      <c r="S59" s="14" t="s">
        <v>8</v>
      </c>
      <c r="T59" s="15">
        <f>T58-O58</f>
        <v>-13428.099999999997</v>
      </c>
    </row>
    <row r="60" spans="1:20" ht="55.5" customHeight="1">
      <c r="A60" s="37"/>
      <c r="B60" s="44"/>
      <c r="C60" s="46"/>
      <c r="D60" s="68" t="s">
        <v>109</v>
      </c>
      <c r="E60" s="36" t="s">
        <v>127</v>
      </c>
      <c r="F60" s="57"/>
      <c r="G60" s="57"/>
      <c r="H60" s="57"/>
      <c r="I60" s="57"/>
      <c r="J60" s="57"/>
      <c r="K60" s="57"/>
      <c r="L60" s="6"/>
      <c r="M60" s="6">
        <f>M61</f>
        <v>1746.8</v>
      </c>
      <c r="N60" s="6"/>
      <c r="O60" s="6">
        <f>O61</f>
        <v>1746.8</v>
      </c>
      <c r="P60" s="6">
        <f>P61</f>
        <v>1746.8</v>
      </c>
      <c r="Q60" s="6">
        <f>Q61</f>
        <v>1746.8</v>
      </c>
      <c r="R60" s="13">
        <f>P59-9808.5</f>
        <v>13018.599999999999</v>
      </c>
      <c r="S60" s="14" t="s">
        <v>8</v>
      </c>
      <c r="T60" s="2"/>
    </row>
    <row r="61" spans="1:20" ht="74.25" customHeight="1">
      <c r="A61" s="37"/>
      <c r="B61" s="44"/>
      <c r="C61" s="46" t="s">
        <v>21</v>
      </c>
      <c r="D61" s="69" t="s">
        <v>110</v>
      </c>
      <c r="E61" s="33" t="s">
        <v>15</v>
      </c>
      <c r="F61" s="58"/>
      <c r="G61" s="58"/>
      <c r="H61" s="58"/>
      <c r="I61" s="58"/>
      <c r="J61" s="58"/>
      <c r="K61" s="58"/>
      <c r="L61" s="5"/>
      <c r="M61" s="65">
        <v>1746.8</v>
      </c>
      <c r="N61" s="5"/>
      <c r="O61" s="65">
        <v>1746.8</v>
      </c>
      <c r="P61" s="65">
        <v>1746.8</v>
      </c>
      <c r="Q61" s="65">
        <v>1746.8</v>
      </c>
      <c r="R61" s="16"/>
      <c r="S61" s="17"/>
      <c r="T61" s="2"/>
    </row>
    <row r="62" spans="1:20" ht="80.25" customHeight="1">
      <c r="A62" s="37"/>
      <c r="B62" s="44"/>
      <c r="C62" s="46"/>
      <c r="D62" s="68" t="s">
        <v>111</v>
      </c>
      <c r="E62" s="36" t="s">
        <v>128</v>
      </c>
      <c r="F62" s="57"/>
      <c r="G62" s="57"/>
      <c r="H62" s="57"/>
      <c r="I62" s="57"/>
      <c r="J62" s="57"/>
      <c r="K62" s="57"/>
      <c r="L62" s="6"/>
      <c r="M62" s="6">
        <f>M64+M63</f>
        <v>20286.7</v>
      </c>
      <c r="N62" s="6">
        <f>N65+N66+N67+N68+N69</f>
        <v>777.5</v>
      </c>
      <c r="O62" s="6">
        <f>O64+O65+O66+O67+O68+O69+O63</f>
        <v>21064.199999999997</v>
      </c>
      <c r="P62" s="6">
        <f>P64+P65+P66+P67+P68+P69+P63</f>
        <v>21080.3</v>
      </c>
      <c r="Q62" s="6">
        <f>Q64+Q65+Q66+Q67+Q68+Q69+Q63</f>
        <v>20659.1</v>
      </c>
      <c r="R62" s="16"/>
      <c r="S62" s="17"/>
      <c r="T62" s="2"/>
    </row>
    <row r="63" spans="1:20" ht="66" customHeight="1">
      <c r="A63" s="73"/>
      <c r="B63" s="44"/>
      <c r="C63" s="46" t="s">
        <v>189</v>
      </c>
      <c r="D63" s="72" t="s">
        <v>112</v>
      </c>
      <c r="E63" s="33" t="s">
        <v>15</v>
      </c>
      <c r="F63" s="58"/>
      <c r="G63" s="58"/>
      <c r="H63" s="58"/>
      <c r="I63" s="58"/>
      <c r="J63" s="58"/>
      <c r="K63" s="58"/>
      <c r="L63" s="5"/>
      <c r="M63" s="5">
        <v>591.5</v>
      </c>
      <c r="N63" s="5"/>
      <c r="O63" s="5">
        <v>591.5</v>
      </c>
      <c r="P63" s="5">
        <v>591.5</v>
      </c>
      <c r="Q63" s="5">
        <v>591.5</v>
      </c>
      <c r="R63" s="16"/>
      <c r="S63" s="17"/>
      <c r="T63" s="2"/>
    </row>
    <row r="64" spans="1:20" ht="72.75" customHeight="1">
      <c r="A64" s="37"/>
      <c r="B64" s="44"/>
      <c r="C64" s="46" t="s">
        <v>21</v>
      </c>
      <c r="D64" s="69" t="s">
        <v>112</v>
      </c>
      <c r="E64" s="33" t="s">
        <v>15</v>
      </c>
      <c r="F64" s="58"/>
      <c r="G64" s="58"/>
      <c r="H64" s="58"/>
      <c r="I64" s="58"/>
      <c r="J64" s="58"/>
      <c r="K64" s="58"/>
      <c r="L64" s="5"/>
      <c r="M64" s="65">
        <v>19695.2</v>
      </c>
      <c r="N64" s="5"/>
      <c r="O64" s="65">
        <v>19695.2</v>
      </c>
      <c r="P64" s="65">
        <v>19695.2</v>
      </c>
      <c r="Q64" s="65">
        <v>19695.2</v>
      </c>
      <c r="R64" s="16"/>
      <c r="S64" s="17"/>
      <c r="T64" s="2"/>
    </row>
    <row r="65" spans="1:20" ht="67.5" customHeight="1">
      <c r="A65" s="4" t="s">
        <v>5</v>
      </c>
      <c r="B65" s="44"/>
      <c r="C65" s="46" t="s">
        <v>21</v>
      </c>
      <c r="D65" s="69" t="s">
        <v>113</v>
      </c>
      <c r="E65" s="48" t="s">
        <v>40</v>
      </c>
      <c r="F65" s="47"/>
      <c r="G65" s="47"/>
      <c r="H65" s="47"/>
      <c r="I65" s="47">
        <f>1417.56+343.9+430+82378.1+24501.14+1500+6382.56+4656.8</f>
        <v>121610.06000000001</v>
      </c>
      <c r="J65" s="47"/>
      <c r="K65" s="47"/>
      <c r="L65" s="5"/>
      <c r="M65" s="59"/>
      <c r="N65" s="65">
        <v>405.1</v>
      </c>
      <c r="O65" s="65">
        <v>405.1</v>
      </c>
      <c r="P65" s="65">
        <v>421.2</v>
      </c>
      <c r="Q65" s="65">
        <v>0</v>
      </c>
      <c r="R65" s="18">
        <v>118530.39</v>
      </c>
      <c r="T65" s="19" t="e">
        <f>#REF!-#REF!</f>
        <v>#REF!</v>
      </c>
    </row>
    <row r="66" spans="1:20" ht="72.75" customHeight="1">
      <c r="A66" s="4" t="s">
        <v>5</v>
      </c>
      <c r="B66" s="44"/>
      <c r="C66" s="46" t="s">
        <v>187</v>
      </c>
      <c r="D66" s="69" t="s">
        <v>114</v>
      </c>
      <c r="E66" s="48" t="s">
        <v>39</v>
      </c>
      <c r="F66" s="47"/>
      <c r="G66" s="47"/>
      <c r="H66" s="47"/>
      <c r="I66" s="47">
        <f>131.29+867.19</f>
        <v>998.48</v>
      </c>
      <c r="J66" s="47"/>
      <c r="K66" s="47"/>
      <c r="L66" s="5"/>
      <c r="M66" s="59"/>
      <c r="N66" s="65">
        <v>192.6</v>
      </c>
      <c r="O66" s="65">
        <v>192.6</v>
      </c>
      <c r="P66" s="65">
        <v>192.6</v>
      </c>
      <c r="Q66" s="65">
        <v>192.6</v>
      </c>
      <c r="R66" s="20">
        <f>76298.6+21971.71+1976+767.7+388.59+234.97+372+4.5+2441.7+489.5+2975.9+239.6+100+728+904+450+3007+1624+3129.1+15</f>
        <v>118117.87</v>
      </c>
      <c r="T66" s="2"/>
    </row>
    <row r="67" spans="1:20" ht="91.5" customHeight="1">
      <c r="A67" s="4"/>
      <c r="B67" s="51"/>
      <c r="C67" s="46" t="s">
        <v>21</v>
      </c>
      <c r="D67" s="69" t="s">
        <v>115</v>
      </c>
      <c r="E67" s="74" t="s">
        <v>41</v>
      </c>
      <c r="F67" s="74"/>
      <c r="G67" s="74"/>
      <c r="H67" s="74"/>
      <c r="I67" s="74"/>
      <c r="J67" s="74"/>
      <c r="K67" s="74"/>
      <c r="L67" s="5"/>
      <c r="M67" s="60"/>
      <c r="N67" s="65">
        <v>14.2</v>
      </c>
      <c r="O67" s="65">
        <v>14.2</v>
      </c>
      <c r="P67" s="65">
        <v>14.2</v>
      </c>
      <c r="Q67" s="65">
        <v>14.2</v>
      </c>
      <c r="R67" s="7"/>
      <c r="T67" s="2"/>
    </row>
    <row r="68" spans="1:20" ht="79.5" customHeight="1">
      <c r="A68" s="4" t="s">
        <v>5</v>
      </c>
      <c r="B68" s="44"/>
      <c r="C68" s="46" t="s">
        <v>21</v>
      </c>
      <c r="D68" s="69" t="s">
        <v>116</v>
      </c>
      <c r="E68" s="48" t="s">
        <v>129</v>
      </c>
      <c r="F68" s="47"/>
      <c r="G68" s="47"/>
      <c r="H68" s="47"/>
      <c r="I68" s="47">
        <f>131.9+142.7</f>
        <v>274.6</v>
      </c>
      <c r="J68" s="47"/>
      <c r="K68" s="47"/>
      <c r="L68" s="5"/>
      <c r="M68" s="59"/>
      <c r="N68" s="65">
        <v>28.8</v>
      </c>
      <c r="O68" s="65">
        <v>28.8</v>
      </c>
      <c r="P68" s="65">
        <v>28.8</v>
      </c>
      <c r="Q68" s="65">
        <v>28.8</v>
      </c>
      <c r="R68" s="3"/>
      <c r="T68" s="2"/>
    </row>
    <row r="69" spans="1:20" ht="126" customHeight="1">
      <c r="A69" s="4"/>
      <c r="B69" s="44"/>
      <c r="C69" s="46" t="s">
        <v>21</v>
      </c>
      <c r="D69" s="69" t="s">
        <v>117</v>
      </c>
      <c r="E69" s="48" t="s">
        <v>130</v>
      </c>
      <c r="F69" s="50"/>
      <c r="G69" s="47"/>
      <c r="H69" s="47"/>
      <c r="I69" s="47"/>
      <c r="J69" s="47"/>
      <c r="K69" s="47"/>
      <c r="L69" s="5"/>
      <c r="M69" s="5"/>
      <c r="N69" s="65">
        <v>136.8</v>
      </c>
      <c r="O69" s="65">
        <v>136.8</v>
      </c>
      <c r="P69" s="65">
        <v>136.8</v>
      </c>
      <c r="Q69" s="65">
        <v>136.8</v>
      </c>
      <c r="R69" s="3"/>
      <c r="T69" s="2"/>
    </row>
    <row r="70" spans="1:20" ht="50.25" customHeight="1">
      <c r="A70" s="4"/>
      <c r="B70" s="44"/>
      <c r="C70" s="46"/>
      <c r="D70" s="68" t="s">
        <v>118</v>
      </c>
      <c r="E70" s="36" t="s">
        <v>131</v>
      </c>
      <c r="F70" s="45"/>
      <c r="G70" s="45"/>
      <c r="H70" s="45"/>
      <c r="I70" s="45"/>
      <c r="J70" s="45"/>
      <c r="K70" s="45"/>
      <c r="L70" s="6"/>
      <c r="M70" s="6">
        <f>M71</f>
        <v>3236.9</v>
      </c>
      <c r="N70" s="6"/>
      <c r="O70" s="6">
        <f aca="true" t="shared" si="3" ref="O70:Q71">O71</f>
        <v>3236.9</v>
      </c>
      <c r="P70" s="6">
        <f t="shared" si="3"/>
        <v>3256.9</v>
      </c>
      <c r="Q70" s="6">
        <f t="shared" si="3"/>
        <v>3256.9</v>
      </c>
      <c r="R70" s="3"/>
      <c r="T70" s="2"/>
    </row>
    <row r="71" spans="1:20" ht="39.75" customHeight="1">
      <c r="A71" s="4"/>
      <c r="B71" s="44"/>
      <c r="C71" s="46"/>
      <c r="D71" s="68" t="s">
        <v>119</v>
      </c>
      <c r="E71" s="36" t="s">
        <v>132</v>
      </c>
      <c r="F71" s="45"/>
      <c r="G71" s="45"/>
      <c r="H71" s="45"/>
      <c r="I71" s="45"/>
      <c r="J71" s="45"/>
      <c r="K71" s="45"/>
      <c r="L71" s="6"/>
      <c r="M71" s="6">
        <f>M72</f>
        <v>3236.9</v>
      </c>
      <c r="N71" s="6"/>
      <c r="O71" s="6">
        <f t="shared" si="3"/>
        <v>3236.9</v>
      </c>
      <c r="P71" s="6">
        <f t="shared" si="3"/>
        <v>3256.9</v>
      </c>
      <c r="Q71" s="6">
        <f t="shared" si="3"/>
        <v>3256.9</v>
      </c>
      <c r="R71" s="3"/>
      <c r="T71" s="2"/>
    </row>
    <row r="72" spans="1:20" ht="34.5" customHeight="1">
      <c r="A72" s="4"/>
      <c r="B72" s="44"/>
      <c r="C72" s="46"/>
      <c r="D72" s="68" t="s">
        <v>120</v>
      </c>
      <c r="E72" s="36" t="s">
        <v>132</v>
      </c>
      <c r="F72" s="45"/>
      <c r="G72" s="45"/>
      <c r="H72" s="45"/>
      <c r="I72" s="45"/>
      <c r="J72" s="45"/>
      <c r="K72" s="45"/>
      <c r="L72" s="6"/>
      <c r="M72" s="6">
        <f>M73+M74+M78+M79+M80+M81+M75+M76+M77</f>
        <v>3236.9</v>
      </c>
      <c r="N72" s="6"/>
      <c r="O72" s="6">
        <f>O73+O74+O78+O79+O80+O81+O75+O76+O77</f>
        <v>3236.9</v>
      </c>
      <c r="P72" s="6">
        <f>P73+P74+P78+P79+P80+P81+P75+P76+P77</f>
        <v>3256.9</v>
      </c>
      <c r="Q72" s="6">
        <f>Q73+Q74+Q78+Q79+Q80+Q81+Q75+Q76+Q77</f>
        <v>3256.9</v>
      </c>
      <c r="R72" s="3"/>
      <c r="T72" s="2"/>
    </row>
    <row r="73" spans="1:20" ht="40.5">
      <c r="A73" s="4" t="s">
        <v>5</v>
      </c>
      <c r="B73" s="44"/>
      <c r="C73" s="46" t="s">
        <v>24</v>
      </c>
      <c r="D73" s="69" t="s">
        <v>121</v>
      </c>
      <c r="E73" s="33" t="s">
        <v>18</v>
      </c>
      <c r="F73" s="47"/>
      <c r="G73" s="47"/>
      <c r="H73" s="47"/>
      <c r="I73" s="47">
        <v>687.3</v>
      </c>
      <c r="J73" s="47"/>
      <c r="K73" s="47"/>
      <c r="L73" s="5"/>
      <c r="M73" s="65">
        <v>789.4</v>
      </c>
      <c r="N73" s="5"/>
      <c r="O73" s="65">
        <v>789.4</v>
      </c>
      <c r="P73" s="65">
        <v>789.4</v>
      </c>
      <c r="Q73" s="65">
        <v>789.4</v>
      </c>
      <c r="R73" s="3"/>
      <c r="T73" s="2"/>
    </row>
    <row r="74" spans="1:20" ht="50.25" customHeight="1">
      <c r="A74" s="4" t="s">
        <v>5</v>
      </c>
      <c r="B74" s="44"/>
      <c r="C74" s="46" t="s">
        <v>22</v>
      </c>
      <c r="D74" s="69" t="s">
        <v>122</v>
      </c>
      <c r="E74" s="48" t="s">
        <v>153</v>
      </c>
      <c r="F74" s="47"/>
      <c r="G74" s="47"/>
      <c r="H74" s="47"/>
      <c r="I74" s="47"/>
      <c r="J74" s="47"/>
      <c r="K74" s="47"/>
      <c r="L74" s="5"/>
      <c r="M74" s="65">
        <v>92.7</v>
      </c>
      <c r="N74" s="5"/>
      <c r="O74" s="65">
        <v>92.7</v>
      </c>
      <c r="P74" s="65">
        <v>92.7</v>
      </c>
      <c r="Q74" s="65">
        <v>92.7</v>
      </c>
      <c r="R74" s="3"/>
      <c r="T74" s="2"/>
    </row>
    <row r="75" spans="1:20" ht="50.25" customHeight="1">
      <c r="A75" s="4"/>
      <c r="B75" s="44"/>
      <c r="C75" s="46" t="s">
        <v>150</v>
      </c>
      <c r="D75" s="69" t="s">
        <v>147</v>
      </c>
      <c r="E75" s="48" t="s">
        <v>149</v>
      </c>
      <c r="F75" s="47"/>
      <c r="G75" s="47"/>
      <c r="H75" s="47"/>
      <c r="I75" s="47"/>
      <c r="J75" s="47"/>
      <c r="K75" s="47"/>
      <c r="L75" s="5"/>
      <c r="M75" s="65">
        <v>1800</v>
      </c>
      <c r="N75" s="5"/>
      <c r="O75" s="65">
        <v>1800</v>
      </c>
      <c r="P75" s="65">
        <v>1800</v>
      </c>
      <c r="Q75" s="65">
        <v>1800</v>
      </c>
      <c r="R75" s="3"/>
      <c r="T75" s="2"/>
    </row>
    <row r="76" spans="1:20" ht="50.25" customHeight="1">
      <c r="A76" s="4"/>
      <c r="B76" s="44"/>
      <c r="C76" s="46" t="s">
        <v>23</v>
      </c>
      <c r="D76" s="69" t="s">
        <v>148</v>
      </c>
      <c r="E76" s="48" t="s">
        <v>67</v>
      </c>
      <c r="F76" s="47"/>
      <c r="G76" s="47"/>
      <c r="H76" s="47"/>
      <c r="I76" s="47"/>
      <c r="J76" s="47"/>
      <c r="K76" s="47"/>
      <c r="L76" s="5"/>
      <c r="M76" s="65">
        <v>50</v>
      </c>
      <c r="N76" s="5"/>
      <c r="O76" s="65">
        <v>50</v>
      </c>
      <c r="P76" s="65">
        <v>50</v>
      </c>
      <c r="Q76" s="65">
        <v>50</v>
      </c>
      <c r="R76" s="3"/>
      <c r="T76" s="2"/>
    </row>
    <row r="77" spans="1:20" ht="50.25" customHeight="1">
      <c r="A77" s="4"/>
      <c r="B77" s="44"/>
      <c r="C77" s="46" t="s">
        <v>23</v>
      </c>
      <c r="D77" s="69" t="s">
        <v>184</v>
      </c>
      <c r="E77" s="48" t="s">
        <v>185</v>
      </c>
      <c r="F77" s="47"/>
      <c r="G77" s="47"/>
      <c r="H77" s="47"/>
      <c r="I77" s="47"/>
      <c r="J77" s="47"/>
      <c r="K77" s="47"/>
      <c r="L77" s="5"/>
      <c r="M77" s="65">
        <v>10</v>
      </c>
      <c r="N77" s="5"/>
      <c r="O77" s="65">
        <v>10</v>
      </c>
      <c r="P77" s="65">
        <v>10</v>
      </c>
      <c r="Q77" s="65">
        <v>10</v>
      </c>
      <c r="R77" s="3"/>
      <c r="T77" s="2"/>
    </row>
    <row r="78" spans="1:20" ht="34.5" customHeight="1">
      <c r="A78" s="4" t="s">
        <v>5</v>
      </c>
      <c r="B78" s="44"/>
      <c r="C78" s="46" t="s">
        <v>23</v>
      </c>
      <c r="D78" s="69" t="s">
        <v>123</v>
      </c>
      <c r="E78" s="48" t="s">
        <v>16</v>
      </c>
      <c r="F78" s="47"/>
      <c r="G78" s="47"/>
      <c r="H78" s="47"/>
      <c r="I78" s="47">
        <v>162.1</v>
      </c>
      <c r="J78" s="47"/>
      <c r="K78" s="47"/>
      <c r="L78" s="5"/>
      <c r="M78" s="65">
        <v>4.8</v>
      </c>
      <c r="N78" s="5"/>
      <c r="O78" s="65">
        <v>4.8</v>
      </c>
      <c r="P78" s="65">
        <v>4.8</v>
      </c>
      <c r="Q78" s="65">
        <v>4.8</v>
      </c>
      <c r="R78" s="3"/>
      <c r="T78" s="2"/>
    </row>
    <row r="79" spans="1:20" ht="63.75" customHeight="1">
      <c r="A79" s="4"/>
      <c r="B79" s="44"/>
      <c r="C79" s="46" t="s">
        <v>23</v>
      </c>
      <c r="D79" s="69" t="s">
        <v>124</v>
      </c>
      <c r="E79" s="48" t="s">
        <v>17</v>
      </c>
      <c r="F79" s="47"/>
      <c r="G79" s="47"/>
      <c r="H79" s="47"/>
      <c r="I79" s="47"/>
      <c r="J79" s="47"/>
      <c r="K79" s="47"/>
      <c r="L79" s="5"/>
      <c r="M79" s="65">
        <v>160</v>
      </c>
      <c r="N79" s="5"/>
      <c r="O79" s="65">
        <v>160</v>
      </c>
      <c r="P79" s="65">
        <v>160</v>
      </c>
      <c r="Q79" s="65">
        <v>160</v>
      </c>
      <c r="R79" s="3"/>
      <c r="T79" s="2"/>
    </row>
    <row r="80" spans="1:20" ht="44.25" customHeight="1">
      <c r="A80" s="4"/>
      <c r="B80" s="44"/>
      <c r="C80" s="46" t="s">
        <v>23</v>
      </c>
      <c r="D80" s="64" t="s">
        <v>182</v>
      </c>
      <c r="E80" s="48" t="s">
        <v>183</v>
      </c>
      <c r="F80" s="47"/>
      <c r="G80" s="47"/>
      <c r="H80" s="47"/>
      <c r="I80" s="47"/>
      <c r="J80" s="47"/>
      <c r="K80" s="47"/>
      <c r="L80" s="5"/>
      <c r="M80" s="65">
        <v>50</v>
      </c>
      <c r="N80" s="5"/>
      <c r="O80" s="65">
        <v>50</v>
      </c>
      <c r="P80" s="65">
        <v>50</v>
      </c>
      <c r="Q80" s="65">
        <v>50</v>
      </c>
      <c r="R80" s="3"/>
      <c r="T80" s="2"/>
    </row>
    <row r="81" spans="1:20" ht="35.25" customHeight="1" thickBot="1">
      <c r="A81" s="4"/>
      <c r="B81" s="44"/>
      <c r="C81" s="46" t="s">
        <v>68</v>
      </c>
      <c r="D81" s="69" t="s">
        <v>125</v>
      </c>
      <c r="E81" s="48" t="s">
        <v>133</v>
      </c>
      <c r="F81" s="47"/>
      <c r="G81" s="47"/>
      <c r="H81" s="47"/>
      <c r="I81" s="47"/>
      <c r="J81" s="47"/>
      <c r="K81" s="47"/>
      <c r="L81" s="5"/>
      <c r="M81" s="65">
        <v>280</v>
      </c>
      <c r="N81" s="5"/>
      <c r="O81" s="65">
        <v>280</v>
      </c>
      <c r="P81" s="65">
        <v>300</v>
      </c>
      <c r="Q81" s="65">
        <v>300</v>
      </c>
      <c r="R81" s="3"/>
      <c r="T81" s="2"/>
    </row>
    <row r="82" spans="1:17" ht="27.75" customHeight="1" thickBot="1">
      <c r="A82" s="21"/>
      <c r="B82" s="44"/>
      <c r="C82" s="44"/>
      <c r="D82" s="86" t="s">
        <v>152</v>
      </c>
      <c r="E82" s="86"/>
      <c r="F82" s="51"/>
      <c r="G82" s="51"/>
      <c r="H82" s="51"/>
      <c r="I82" s="51"/>
      <c r="J82" s="51"/>
      <c r="K82" s="51"/>
      <c r="L82" s="61">
        <v>0</v>
      </c>
      <c r="M82" s="61">
        <f>M7+M57</f>
        <v>94927.1</v>
      </c>
      <c r="N82" s="61">
        <f>N62</f>
        <v>777.5</v>
      </c>
      <c r="O82" s="61">
        <f>O7+O57</f>
        <v>95704.59999999999</v>
      </c>
      <c r="P82" s="61">
        <f>P7+P57</f>
        <v>95854.9</v>
      </c>
      <c r="Q82" s="61">
        <f>Q7+Q57</f>
        <v>95970.5</v>
      </c>
    </row>
    <row r="83" spans="2:20" s="23" customFormat="1" ht="27.75" customHeight="1">
      <c r="B83" s="44"/>
      <c r="C83" s="44"/>
      <c r="D83" s="44"/>
      <c r="E83" s="62" t="s">
        <v>49</v>
      </c>
      <c r="F83" s="44"/>
      <c r="G83" s="44"/>
      <c r="H83" s="44"/>
      <c r="I83" s="44"/>
      <c r="J83" s="44"/>
      <c r="K83" s="44"/>
      <c r="L83" s="63" t="s">
        <v>19</v>
      </c>
      <c r="M83" s="63" t="s">
        <v>19</v>
      </c>
      <c r="N83" s="63"/>
      <c r="O83" s="63" t="s">
        <v>19</v>
      </c>
      <c r="P83" s="63">
        <v>2457.8</v>
      </c>
      <c r="Q83" s="63">
        <v>5051.1</v>
      </c>
      <c r="T83" s="24"/>
    </row>
    <row r="84" spans="2:20" s="23" customFormat="1" ht="27.75" customHeight="1">
      <c r="B84" s="44"/>
      <c r="C84" s="44"/>
      <c r="D84" s="44"/>
      <c r="E84" s="66" t="s">
        <v>50</v>
      </c>
      <c r="F84" s="51"/>
      <c r="G84" s="51"/>
      <c r="H84" s="51"/>
      <c r="I84" s="51"/>
      <c r="J84" s="51"/>
      <c r="K84" s="51"/>
      <c r="L84" s="61">
        <f>L82</f>
        <v>0</v>
      </c>
      <c r="M84" s="61">
        <f>M82</f>
        <v>94927.1</v>
      </c>
      <c r="N84" s="61">
        <f>N82</f>
        <v>777.5</v>
      </c>
      <c r="O84" s="61">
        <f>O82</f>
        <v>95704.59999999999</v>
      </c>
      <c r="P84" s="61">
        <f>P82+P83</f>
        <v>98312.7</v>
      </c>
      <c r="Q84" s="61">
        <f>Q82+Q83</f>
        <v>101021.6</v>
      </c>
      <c r="T84" s="24"/>
    </row>
    <row r="87" ht="20.25">
      <c r="P87" s="30"/>
    </row>
  </sheetData>
  <sheetProtection/>
  <mergeCells count="35">
    <mergeCell ref="D82:E82"/>
    <mergeCell ref="O1:Q1"/>
    <mergeCell ref="L3:N3"/>
    <mergeCell ref="O3:O4"/>
    <mergeCell ref="P3:P4"/>
    <mergeCell ref="Q3:Q4"/>
    <mergeCell ref="E8:K8"/>
    <mergeCell ref="E29:K29"/>
    <mergeCell ref="E7:K7"/>
    <mergeCell ref="E16:K16"/>
    <mergeCell ref="A4:A6"/>
    <mergeCell ref="F4:G4"/>
    <mergeCell ref="H4:H6"/>
    <mergeCell ref="I4:I6"/>
    <mergeCell ref="E15:K15"/>
    <mergeCell ref="T4:T6"/>
    <mergeCell ref="F5:F6"/>
    <mergeCell ref="G5:G6"/>
    <mergeCell ref="J4:J6"/>
    <mergeCell ref="B3:B4"/>
    <mergeCell ref="E18:K18"/>
    <mergeCell ref="E23:K23"/>
    <mergeCell ref="E24:K24"/>
    <mergeCell ref="B57:E57"/>
    <mergeCell ref="B2:Q2"/>
    <mergeCell ref="C3:C4"/>
    <mergeCell ref="D3:D4"/>
    <mergeCell ref="E3:E4"/>
    <mergeCell ref="K4:K6"/>
    <mergeCell ref="E67:K67"/>
    <mergeCell ref="E58:K58"/>
    <mergeCell ref="E45:K45"/>
    <mergeCell ref="E46:K46"/>
    <mergeCell ref="E37:K37"/>
    <mergeCell ref="E39:K39"/>
  </mergeCells>
  <printOptions/>
  <pageMargins left="0.5118110236220472" right="0.1968503937007874" top="1.141732283464567" bottom="0.35433070866141736" header="0.31496062992125984" footer="0.31496062992125984"/>
  <pageSetup fitToHeight="0" fitToWidth="1" horizontalDpi="600" verticalDpi="600" orientation="landscape" paperSize="9" scale="54" r:id="rId1"/>
  <rowBreaks count="1" manualBreakCount="1">
    <brk id="22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pk14</dc:creator>
  <cp:keywords/>
  <dc:description/>
  <cp:lastModifiedBy>PAV</cp:lastModifiedBy>
  <cp:lastPrinted>2021-11-02T13:26:45Z</cp:lastPrinted>
  <dcterms:created xsi:type="dcterms:W3CDTF">2012-08-28T12:28:39Z</dcterms:created>
  <dcterms:modified xsi:type="dcterms:W3CDTF">2021-11-02T13:37:09Z</dcterms:modified>
  <cp:category/>
  <cp:version/>
  <cp:contentType/>
  <cp:contentStatus/>
</cp:coreProperties>
</file>